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28800" windowHeight="12435" tabRatio="922" activeTab="9"/>
  </bookViews>
  <sheets>
    <sheet name="Раздел 1" sheetId="3" r:id="rId1"/>
    <sheet name="Раздел 2" sheetId="4" r:id="rId2"/>
    <sheet name="Раздел 3" sheetId="8" r:id="rId3"/>
    <sheet name="Раздел 4" sheetId="9" r:id="rId4"/>
    <sheet name="Справка 1" sheetId="14" state="hidden" r:id="rId5"/>
    <sheet name="Справка 2" sheetId="15" state="hidden" r:id="rId6"/>
    <sheet name="Справка 3" sheetId="16" state="hidden" r:id="rId7"/>
    <sheet name="Флак" sheetId="12" state="hidden" r:id="rId8"/>
    <sheet name="Spravochnik" sheetId="13" state="hidden" r:id="rId9"/>
    <sheet name="Раздел 5" sheetId="17" r:id="rId10"/>
  </sheets>
  <definedNames>
    <definedName name="Data_Adr">Флак!$J$2:$M$7</definedName>
    <definedName name="data_r_1">'Раздел 1'!$O$21:$O$25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2'!$P$20:$R$24</definedName>
    <definedName name="data_r_3">#REF!</definedName>
    <definedName name="data_r_4">#REF!</definedName>
    <definedName name="data_r_5">#REF!</definedName>
    <definedName name="data_r_6">'Раздел 3'!$O$20:$AN$31</definedName>
    <definedName name="data_r_7">'Раздел 4'!$O$20:$O$42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R_1">#REF!</definedName>
    <definedName name="R_2">#REF!</definedName>
    <definedName name="R_3">#REF!</definedName>
    <definedName name="R_4">#REF!</definedName>
    <definedName name="razdel_01">'Раздел 1'!$O$21:$O$25</definedName>
    <definedName name="razdel_02">'Раздел 2'!$P$20:$R$24</definedName>
    <definedName name="razdel_03">#REF!</definedName>
    <definedName name="razdel_04">#REF!</definedName>
    <definedName name="razdel_05">#REF!</definedName>
    <definedName name="razdel_06">'Раздел 3'!$O$20:$AN$31</definedName>
    <definedName name="razdel_07">'Раздел 4'!$O$20:$O$42</definedName>
    <definedName name="razdel_08">#REF!</definedName>
    <definedName name="razdel_09">#REF!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Флак!$A$2:$H$445</definedName>
    <definedName name="Verificationcheck">Флак!$O$3:$P$4</definedName>
    <definedName name="Year">#REF!</definedName>
    <definedName name="_xlnm.Print_Titles" localSheetId="2">'Раздел 3'!$A:$N,'Раздел 3'!$17:$20</definedName>
  </definedNames>
  <calcPr calcId="152511"/>
</workbook>
</file>

<file path=xl/calcChain.xml><?xml version="1.0" encoding="utf-8"?>
<calcChain xmlns="http://schemas.openxmlformats.org/spreadsheetml/2006/main">
  <c r="C40" i="17" l="1"/>
  <c r="H423" i="12" l="1"/>
  <c r="H422" i="12"/>
  <c r="H424" i="12"/>
  <c r="H442" i="12"/>
  <c r="H443" i="12"/>
  <c r="H445" i="12"/>
  <c r="A445" i="12"/>
  <c r="H427" i="12"/>
  <c r="H426" i="12"/>
  <c r="H425" i="12"/>
  <c r="H113" i="12"/>
  <c r="H112" i="12" s="1"/>
  <c r="E112" i="12" s="1"/>
  <c r="H115" i="12"/>
  <c r="H440" i="12"/>
  <c r="H439" i="12"/>
  <c r="H438" i="12"/>
  <c r="H437" i="12"/>
  <c r="H436" i="12"/>
  <c r="H435" i="12"/>
  <c r="H434" i="12"/>
  <c r="H433" i="12"/>
  <c r="H431" i="12"/>
  <c r="H430" i="12"/>
  <c r="H428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5" i="12" s="1"/>
  <c r="E105" i="12" s="1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44" i="12"/>
  <c r="H21" i="12"/>
  <c r="H18" i="12"/>
  <c r="H19" i="12"/>
  <c r="H20" i="12"/>
  <c r="H17" i="12"/>
  <c r="H16" i="12"/>
  <c r="A434" i="12"/>
  <c r="A435" i="12"/>
  <c r="A436" i="12"/>
  <c r="A437" i="12"/>
  <c r="A438" i="12"/>
  <c r="A439" i="12"/>
  <c r="A440" i="12"/>
  <c r="A433" i="12"/>
  <c r="A432" i="12"/>
  <c r="A431" i="12"/>
  <c r="A430" i="12"/>
  <c r="A429" i="12"/>
  <c r="A427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8" i="12"/>
  <c r="A441" i="12"/>
  <c r="A442" i="12"/>
  <c r="A443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429" i="12" l="1"/>
  <c r="E429" i="12" s="1"/>
  <c r="H411" i="12"/>
  <c r="E411" i="12" s="1"/>
  <c r="H14" i="12"/>
  <c r="E14" i="12" s="1"/>
  <c r="H123" i="12"/>
  <c r="E123" i="12" s="1"/>
  <c r="H432" i="12"/>
  <c r="E432" i="12" s="1"/>
  <c r="H114" i="12"/>
  <c r="E114" i="12" s="1"/>
  <c r="H441" i="12"/>
  <c r="E441" i="12" s="1"/>
  <c r="H3" i="12" l="1"/>
  <c r="E3" i="12" s="1"/>
</calcChain>
</file>

<file path=xl/sharedStrings.xml><?xml version="1.0" encoding="utf-8"?>
<sst xmlns="http://schemas.openxmlformats.org/spreadsheetml/2006/main" count="630" uniqueCount="595">
  <si>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</si>
  <si>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</si>
  <si>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</si>
  <si>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</si>
  <si>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</si>
  <si>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</si>
  <si>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</si>
  <si>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</si>
  <si>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</si>
  <si>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</si>
  <si>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</si>
  <si>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</si>
  <si>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</si>
  <si>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</si>
  <si>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</si>
  <si>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</si>
  <si>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</si>
  <si>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</si>
  <si>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</si>
  <si>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</si>
  <si>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</si>
  <si>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</si>
  <si>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</si>
  <si>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</si>
  <si>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</si>
  <si>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</si>
  <si>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</si>
  <si>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</si>
  <si>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</si>
  <si>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</si>
  <si>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</si>
  <si>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</si>
  <si>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</si>
  <si>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</si>
  <si>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</si>
  <si>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</si>
  <si>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</si>
  <si>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</si>
  <si>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</si>
  <si>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</si>
  <si>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</si>
  <si>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</si>
  <si>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</si>
  <si>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</si>
  <si>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</si>
  <si>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</si>
  <si>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</si>
  <si>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</si>
  <si>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</si>
  <si>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</si>
  <si>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</si>
  <si>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</si>
  <si>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</si>
  <si>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</si>
  <si>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</si>
  <si>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</si>
  <si>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</si>
  <si>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</si>
  <si>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</si>
  <si>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</si>
  <si>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</si>
  <si>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</si>
  <si>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</si>
  <si>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</si>
  <si>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</si>
  <si>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</si>
  <si>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</si>
  <si>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</si>
  <si>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</si>
  <si>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</si>
  <si>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</si>
  <si>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</si>
  <si>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</si>
  <si>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</si>
  <si>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</si>
  <si>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</si>
  <si>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</si>
  <si>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</si>
  <si>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</si>
  <si>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</si>
  <si>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</si>
  <si>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</si>
  <si>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</si>
  <si>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</si>
  <si>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</si>
  <si>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</si>
  <si>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</si>
  <si>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</si>
  <si>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</si>
  <si>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</si>
  <si>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</si>
  <si>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</si>
  <si>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</si>
  <si>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</si>
  <si>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</si>
  <si>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</si>
  <si>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</si>
  <si>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</si>
  <si>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</si>
  <si>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</si>
  <si>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</si>
  <si>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</si>
  <si>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</si>
  <si>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</si>
  <si>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</si>
  <si>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</si>
  <si>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</si>
  <si>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</si>
  <si>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</si>
  <si>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</si>
  <si>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</si>
  <si>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</si>
  <si>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</si>
  <si>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</si>
  <si>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</si>
  <si>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</si>
  <si>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</si>
  <si>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</si>
  <si>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</si>
  <si>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</si>
  <si>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</si>
  <si>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</si>
  <si>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</si>
  <si>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</si>
  <si>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</si>
  <si>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</si>
  <si>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</si>
  <si>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</si>
  <si>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</si>
  <si>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</si>
  <si>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</si>
  <si>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</si>
  <si>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</si>
  <si>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</si>
  <si>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</si>
  <si>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</si>
  <si>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</si>
  <si>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</si>
  <si>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</si>
  <si>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</si>
  <si>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</si>
  <si>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</si>
  <si>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</si>
  <si>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</si>
  <si>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</si>
  <si>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</si>
  <si>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</si>
  <si>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</si>
  <si>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</si>
  <si>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</si>
  <si>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</si>
  <si>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</si>
  <si>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</si>
  <si>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</si>
  <si>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</si>
  <si>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</si>
  <si>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</si>
  <si>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</si>
  <si>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</si>
  <si>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</si>
  <si>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</si>
  <si>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</si>
  <si>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</si>
  <si>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</si>
  <si>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</si>
  <si>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</si>
  <si>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</si>
  <si>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</si>
  <si>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</si>
  <si>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</si>
  <si>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</si>
  <si>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</si>
  <si>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</si>
  <si>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</si>
  <si>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</si>
  <si>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</si>
  <si>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</si>
  <si>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</si>
  <si>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</si>
  <si>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</si>
  <si>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</si>
  <si>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</si>
  <si>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</si>
  <si>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</si>
  <si>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</si>
  <si>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</si>
  <si>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</si>
  <si>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</si>
  <si>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</si>
  <si>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</si>
  <si>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</si>
  <si>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</si>
  <si>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</si>
  <si>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</si>
  <si>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</si>
  <si>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</si>
  <si>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</si>
  <si>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</si>
  <si>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</si>
  <si>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</si>
  <si>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</si>
  <si>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</si>
  <si>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</si>
  <si>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</si>
  <si>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</si>
  <si>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</si>
  <si>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</si>
  <si>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</si>
  <si>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</si>
  <si>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</si>
  <si>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</si>
  <si>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</si>
  <si>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</si>
  <si>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</si>
  <si>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</si>
  <si>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</si>
  <si>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</si>
  <si>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</si>
  <si>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</si>
  <si>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</si>
  <si>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</si>
  <si>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</si>
  <si>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</si>
  <si>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</si>
  <si>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</si>
  <si>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</si>
  <si>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</si>
  <si>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</si>
  <si>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</si>
  <si>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</si>
  <si>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</si>
  <si>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</si>
  <si>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</si>
  <si>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</si>
  <si>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</si>
  <si>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</si>
  <si>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</si>
  <si>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</si>
  <si>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</si>
  <si>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</si>
  <si>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</si>
  <si>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</si>
  <si>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</si>
  <si>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</si>
  <si>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</si>
  <si>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</si>
  <si>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</si>
  <si>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</si>
  <si>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</si>
  <si>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</si>
  <si>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</si>
  <si>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</si>
  <si>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</si>
  <si>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</si>
  <si>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</si>
  <si>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</si>
  <si>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</si>
  <si>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</si>
  <si>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</si>
  <si>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</si>
  <si>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</si>
  <si>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</si>
  <si>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</si>
  <si>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</si>
  <si>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</si>
  <si>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</si>
  <si>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</si>
  <si>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</si>
  <si>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</si>
  <si>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</si>
  <si>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</si>
  <si>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</si>
  <si>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</si>
  <si>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</si>
  <si>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</si>
  <si>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</si>
  <si>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</si>
  <si>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</si>
  <si>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</si>
  <si>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</si>
  <si>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</si>
  <si>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</si>
  <si>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</si>
  <si>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</si>
  <si>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</si>
  <si>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</si>
  <si>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</si>
  <si>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</si>
  <si>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</si>
  <si>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</si>
  <si>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</si>
  <si>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</si>
  <si>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</si>
  <si>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</si>
  <si>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</si>
  <si>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</si>
  <si>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</si>
  <si>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</si>
  <si>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</si>
  <si>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</si>
  <si>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</si>
  <si>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</si>
  <si>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</si>
  <si>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</si>
  <si>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</si>
  <si>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</si>
  <si>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</si>
  <si>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</si>
  <si>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</si>
  <si>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</si>
  <si>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</si>
  <si>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</si>
  <si>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</si>
  <si>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</si>
  <si>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</si>
  <si>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</si>
  <si>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</si>
  <si>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</si>
  <si>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</si>
  <si>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Имеет ли учреждение статус автономного (да – 1, нет – 0)</t>
  </si>
  <si>
    <t>Переведено ли учреждение на нормативное подушевое финансирование (да – 1, нет – 0)</t>
  </si>
  <si>
    <t>Наименование объединений</t>
  </si>
  <si>
    <t>Численность занимающихся в объединениях (чел)</t>
  </si>
  <si>
    <t>Всего</t>
  </si>
  <si>
    <t>Всего (сумма строк 02-09)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</si>
  <si>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</si>
  <si>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</si>
  <si>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</si>
  <si>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</si>
  <si>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</si>
  <si>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</si>
  <si>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</si>
  <si>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</si>
  <si>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Наименование</t>
  </si>
  <si>
    <t>всего</t>
  </si>
  <si>
    <t>Численность работников (физические лица)</t>
  </si>
  <si>
    <t>Число вакантных должностей</t>
  </si>
  <si>
    <t>кроме того, внешние совместители</t>
  </si>
  <si>
    <t>имеющих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</si>
  <si>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</si>
  <si>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</si>
  <si>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</si>
  <si>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</si>
  <si>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</si>
  <si>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</si>
  <si>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</si>
  <si>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</si>
  <si>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</si>
  <si>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</si>
  <si>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</si>
  <si>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</si>
  <si>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</si>
  <si>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</si>
  <si>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</si>
  <si>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</si>
  <si>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 xml:space="preserve">         другие педагогические работники</t>
  </si>
  <si>
    <t xml:space="preserve">   обслуживающий персонал</t>
  </si>
  <si>
    <t>из них (из гр.16) педаго-гическое</t>
  </si>
  <si>
    <t>из них (из гр.18) педаго-гическое</t>
  </si>
  <si>
    <t xml:space="preserve">      в том числе
         руководитель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</si>
  <si>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</si>
  <si>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</si>
  <si>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</si>
  <si>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методисты</t>
  </si>
  <si>
    <t>Среднеспи-сочная чис-ленность работников (без внешних совмести-телей)</t>
  </si>
  <si>
    <t>моложе
25 лет</t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</si>
  <si>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</si>
  <si>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</si>
  <si>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</si>
  <si>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</si>
  <si>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</si>
  <si>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</si>
  <si>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</si>
  <si>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</si>
  <si>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электронную библиотеку (да, нет)</t>
  </si>
  <si>
    <t>Форма № 1-ДО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</si>
  <si>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</si>
  <si>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</si>
  <si>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</si>
  <si>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</si>
  <si>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</si>
  <si>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</si>
  <si>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</si>
  <si>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</si>
  <si>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</si>
  <si>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</si>
  <si>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35 лет и старше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</si>
  <si>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</si>
  <si>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</si>
  <si>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</si>
  <si>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</si>
  <si>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</si>
  <si>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</si>
  <si>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</si>
  <si>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</si>
  <si>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</si>
  <si>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</si>
  <si>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условия для беспрепятственного доступа инвалидов (да, нет)</t>
  </si>
  <si>
    <t xml:space="preserve">20 лет и более </t>
  </si>
  <si>
    <t>Имеет ли  учреждение на сайте нормативно закрепленный перечень сведений о своей деятельности (да, нет)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</si>
  <si>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</si>
  <si>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</si>
  <si>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</si>
  <si>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</si>
  <si>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</si>
  <si>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</si>
  <si>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</si>
  <si>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</si>
  <si>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</si>
  <si>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</si>
  <si>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</si>
  <si>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</si>
  <si>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</si>
  <si>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</si>
  <si>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</si>
  <si>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</si>
  <si>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</si>
  <si>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</si>
  <si>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</si>
  <si>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</si>
  <si>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</si>
  <si>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</si>
  <si>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</si>
  <si>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</si>
  <si>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</si>
  <si>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</si>
  <si>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</si>
  <si>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</si>
  <si>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</si>
  <si>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</si>
  <si>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</si>
  <si>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</si>
  <si>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</si>
  <si>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</si>
  <si>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</si>
  <si>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</si>
  <si>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</si>
  <si>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</si>
  <si>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</si>
  <si>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</si>
  <si>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</si>
  <si>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</si>
  <si>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</si>
  <si>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</si>
  <si>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</si>
  <si>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</si>
  <si>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</si>
  <si>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</si>
  <si>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</si>
  <si>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</si>
  <si>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</si>
  <si>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</si>
  <si>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</si>
  <si>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</si>
  <si>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</si>
  <si>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</si>
  <si>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</si>
  <si>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</si>
  <si>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</si>
  <si>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</si>
  <si>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</si>
  <si>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</si>
  <si>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</si>
  <si>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</si>
  <si>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</si>
  <si>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</si>
  <si>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</si>
  <si>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</si>
  <si>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</si>
  <si>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</si>
  <si>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</si>
  <si>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</si>
  <si>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</si>
  <si>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</si>
  <si>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</si>
  <si>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</si>
  <si>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</si>
  <si>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</si>
  <si>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</si>
  <si>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</si>
  <si>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</si>
  <si>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</si>
  <si>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</si>
  <si>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</si>
  <si>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</si>
  <si>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</si>
  <si>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</si>
  <si>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</si>
  <si>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</si>
  <si>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</si>
  <si>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</si>
  <si>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</si>
  <si>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</si>
  <si>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</si>
  <si>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</si>
  <si>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</si>
  <si>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</si>
  <si>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</si>
  <si>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</si>
  <si>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</si>
  <si>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</si>
  <si>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</si>
  <si>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</si>
  <si>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</si>
  <si>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</si>
  <si>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</si>
  <si>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</si>
  <si>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</si>
  <si>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</si>
  <si>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</si>
  <si>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</si>
  <si>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</si>
  <si>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</si>
  <si>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</si>
  <si>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</si>
  <si>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</si>
  <si>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</si>
  <si>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</si>
  <si>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</si>
  <si>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</si>
  <si>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</si>
  <si>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</si>
  <si>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</si>
  <si>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</si>
  <si>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</si>
  <si>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</si>
  <si>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</si>
  <si>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</si>
  <si>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</si>
  <si>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</si>
  <si>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</si>
  <si>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</si>
  <si>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</si>
  <si>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</si>
  <si>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</si>
  <si>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</si>
  <si>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</si>
  <si>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</si>
  <si>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</si>
  <si>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</si>
  <si>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</si>
  <si>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</si>
  <si>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</si>
  <si>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1. Сведения об   учреждения  дополнительного образования детей</t>
  </si>
  <si>
    <t>Раздел 2. Сведения о работе объединений базовой площадки</t>
  </si>
  <si>
    <t>Наименование учреждения дополнительного образования</t>
  </si>
  <si>
    <t xml:space="preserve">Всего </t>
  </si>
  <si>
    <t>Число групп</t>
  </si>
  <si>
    <t xml:space="preserve">Всего работников БП </t>
  </si>
  <si>
    <t xml:space="preserve">в том числе
   руководящие работники </t>
  </si>
  <si>
    <t xml:space="preserve">   педагогические работники </t>
  </si>
  <si>
    <t xml:space="preserve">        заместитель руководителя</t>
  </si>
  <si>
    <t xml:space="preserve">Численность работников </t>
  </si>
  <si>
    <t>из них
женщин</t>
  </si>
  <si>
    <t>из общей численности работников  имеют стаж работы</t>
  </si>
  <si>
    <t>Раздел 3. Численность работников и внешних совместителей Базовой площадки</t>
  </si>
  <si>
    <t>Раздел 4. Сведения о материально-технической базе Базовой площадки</t>
  </si>
  <si>
    <t>1 год обучения,  кол-во человек</t>
  </si>
  <si>
    <t>2 год обучения,  кол-во человек</t>
  </si>
  <si>
    <t>4 год обучения,  кол-во человек</t>
  </si>
  <si>
    <t>3 год обучения,  кол-во человек</t>
  </si>
  <si>
    <t>Всего:</t>
  </si>
  <si>
    <t>Наименование образовательных                 программ</t>
  </si>
  <si>
    <t>Год обучения,                                                                                                                                                                                                                                                                                                                       Возраст обучающихся</t>
  </si>
  <si>
    <t>Всего по ОП</t>
  </si>
  <si>
    <t>Итого:</t>
  </si>
  <si>
    <t>Имеет ли БП  адрес электронной почты (да, нет) адрес</t>
  </si>
  <si>
    <t>Имеет ли БП собственный сайт в сети Интернет (да, нет) адрес</t>
  </si>
  <si>
    <t>Наименование  образовательной программы  и срок ее реализации</t>
  </si>
  <si>
    <t>Количество педагогов работающих по данной программе</t>
  </si>
  <si>
    <t xml:space="preserve">  Спортивно-технической направленности</t>
  </si>
  <si>
    <t xml:space="preserve">Научно-технической направленности </t>
  </si>
  <si>
    <t xml:space="preserve">  число объеди-нений, органи-зованных на базе  данного образо-вательного учреждения</t>
  </si>
  <si>
    <t>Количество филиалов у учреждения (какие)</t>
  </si>
  <si>
    <t>число объеди-нений, органи-зованных на базе  иных образо-вательных учреждений</t>
  </si>
  <si>
    <t xml:space="preserve">  органи-зованных на базе  данного образо-вательного учреждения</t>
  </si>
  <si>
    <t>органи-зованных на базе иных образо-вательных учреждений</t>
  </si>
  <si>
    <t>из общей численности работников  имеют образование</t>
  </si>
  <si>
    <t>из общей численности работников  находятся в возрасте (число полных лет по состоянию на 01 января отчетного года)</t>
  </si>
  <si>
    <t>из них.
 пенсионеры</t>
  </si>
  <si>
    <t xml:space="preserve">Из них:  До 6 - лет </t>
  </si>
  <si>
    <t>6 - 10  лет</t>
  </si>
  <si>
    <t>11 - 14 лет</t>
  </si>
  <si>
    <t>15-18 лет</t>
  </si>
  <si>
    <t>Раздел 5. Возраст  / Год обучения. (указать по каждой образовательной программе.)</t>
  </si>
  <si>
    <t>Наименование  учреждения дополнительного образования (по Уставу) Муниципальное бюджетное образовательное учреждение дополнительного образования детей Дом детского творчества п. Сосьва</t>
  </si>
  <si>
    <t>Наименование  учреждения дополнительного образования Муниципальное бюджетное образовательное учреждение дополнительного образования детей Дом детского творчества п. Сосьва</t>
  </si>
  <si>
    <t>Наименование учреждения Муниципальное бюджетное образовательное учреждение дополнительного образования детей Дом детского творчества п. Сосьва</t>
  </si>
  <si>
    <t>Лего-конструирование</t>
  </si>
  <si>
    <t>Робототехника с основами экологии</t>
  </si>
  <si>
    <t>Лего-робототехника</t>
  </si>
  <si>
    <t>Лего</t>
  </si>
  <si>
    <t>Легодром</t>
  </si>
  <si>
    <t>Радиоэлектроник</t>
  </si>
  <si>
    <t>1 декстоп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</si>
</sst>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0000"/>
  </numFmts>
  <fonts count="11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8" fillId="3" borderId="0" xfId="0" applyFont="1" applyFill="1" applyProtection="1">
      <protection hidden="1"/>
    </xf>
    <xf numFmtId="0" fontId="9" fillId="3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0" xfId="0" applyFill="1"/>
    <xf numFmtId="0" fontId="8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7" fillId="0" borderId="0" xfId="0" applyFont="1"/>
    <xf numFmtId="0" fontId="9" fillId="0" borderId="0" xfId="0" applyFont="1"/>
    <xf numFmtId="0" fontId="0" fillId="5" borderId="0" xfId="0" applyFill="1"/>
    <xf numFmtId="165" fontId="2" fillId="0" borderId="0" xfId="0" quotePrefix="1" applyNumberFormat="1" applyFont="1"/>
    <xf numFmtId="165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right" wrapText="1"/>
      <protection locked="0"/>
    </xf>
    <xf numFmtId="3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25"/>
  <sheetViews>
    <sheetView showGridLines="0" topLeftCell="A17" zoomScale="118" zoomScaleNormal="118" workbookViewId="0">
      <selection activeCell="A17" sqref="A17:O17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5" s="80" customFormat="1" ht="39" customHeight="1" x14ac:dyDescent="0.25">
      <c r="A17" s="81" t="s">
        <v>585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ht="20.100000000000001" customHeight="1" x14ac:dyDescent="0.2">
      <c r="A18" s="63" t="s">
        <v>543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x14ac:dyDescent="0.2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ht="39.950000000000003" customHeight="1" x14ac:dyDescent="0.2">
      <c r="A20" s="1" t="s">
        <v>316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 t="s">
        <v>318</v>
      </c>
    </row>
    <row r="21" spans="1:15" x14ac:dyDescent="0.2">
      <c r="A21" s="2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3" t="s">
        <v>376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56">
        <v>2</v>
      </c>
    </row>
    <row r="23" spans="1:15" ht="15.75" x14ac:dyDescent="0.25">
      <c r="A23" s="3" t="s">
        <v>319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6">
        <v>0</v>
      </c>
    </row>
    <row r="24" spans="1:15" ht="15.75" x14ac:dyDescent="0.25">
      <c r="A24" s="3" t="s">
        <v>320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6">
        <v>0</v>
      </c>
    </row>
    <row r="25" spans="1:15" ht="15.75" x14ac:dyDescent="0.25">
      <c r="A25" s="60" t="s">
        <v>573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6">
        <v>0</v>
      </c>
    </row>
  </sheetData>
  <mergeCells count="3">
    <mergeCell ref="A18:O18"/>
    <mergeCell ref="A19:O19"/>
    <mergeCell ref="A17:O17"/>
  </mergeCells>
  <phoneticPr fontId="4" type="noConversion"/>
  <dataValidations xWindow="763" yWindow="228" count="3">
    <dataValidation type="whole" allowBlank="1" showInputMessage="1" showErrorMessage="1" errorTitle="Ошибка ввода" error="Попытка ввсети данные отличные от числовых или целочисленных" sqref="O25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O23:O24">
      <formula1>"0,1"</formula1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O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19" workbookViewId="0">
      <selection activeCell="J28" sqref="J28"/>
    </sheetView>
  </sheetViews>
  <sheetFormatPr defaultRowHeight="12.75" x14ac:dyDescent="0.2"/>
  <cols>
    <col min="1" max="1" width="28" customWidth="1"/>
    <col min="2" max="2" width="17.33203125" customWidth="1"/>
    <col min="3" max="4" width="10.5" customWidth="1"/>
    <col min="5" max="5" width="11" customWidth="1"/>
    <col min="6" max="6" width="14.1640625" customWidth="1"/>
  </cols>
  <sheetData>
    <row r="1" spans="1:11" x14ac:dyDescent="0.2">
      <c r="A1" s="76" t="s">
        <v>584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4" spans="1:11" ht="53.25" customHeight="1" x14ac:dyDescent="0.2">
      <c r="A4" s="12" t="s">
        <v>562</v>
      </c>
      <c r="B4" s="12" t="s">
        <v>563</v>
      </c>
      <c r="C4" s="12" t="s">
        <v>557</v>
      </c>
      <c r="D4" s="12" t="s">
        <v>558</v>
      </c>
      <c r="E4" s="12" t="s">
        <v>560</v>
      </c>
      <c r="F4" s="12" t="s">
        <v>559</v>
      </c>
      <c r="G4" s="12" t="s">
        <v>561</v>
      </c>
    </row>
    <row r="5" spans="1:11" ht="16.5" customHeight="1" x14ac:dyDescent="0.2">
      <c r="A5" s="77" t="s">
        <v>588</v>
      </c>
      <c r="B5" s="61" t="s">
        <v>580</v>
      </c>
      <c r="C5" s="12">
        <v>0</v>
      </c>
      <c r="D5" s="12"/>
      <c r="E5" s="12"/>
      <c r="F5" s="12"/>
      <c r="G5" s="12"/>
    </row>
    <row r="6" spans="1:11" ht="16.5" customHeight="1" x14ac:dyDescent="0.2">
      <c r="A6" s="78"/>
      <c r="B6" s="61" t="s">
        <v>581</v>
      </c>
      <c r="C6" s="12">
        <v>32</v>
      </c>
      <c r="D6" s="12"/>
      <c r="E6" s="12"/>
      <c r="F6" s="12"/>
      <c r="G6" s="12">
        <v>32</v>
      </c>
    </row>
    <row r="7" spans="1:11" x14ac:dyDescent="0.2">
      <c r="A7" s="78"/>
      <c r="B7" s="62" t="s">
        <v>582</v>
      </c>
      <c r="C7" s="32">
        <v>0</v>
      </c>
      <c r="D7" s="32"/>
      <c r="E7" s="32"/>
      <c r="F7" s="32"/>
      <c r="G7" s="32"/>
    </row>
    <row r="8" spans="1:11" x14ac:dyDescent="0.2">
      <c r="A8" s="78"/>
      <c r="B8" s="58" t="s">
        <v>583</v>
      </c>
      <c r="C8" s="32">
        <v>0</v>
      </c>
      <c r="D8" s="32"/>
      <c r="E8" s="32"/>
      <c r="F8" s="32"/>
      <c r="G8" s="32"/>
    </row>
    <row r="9" spans="1:11" x14ac:dyDescent="0.2">
      <c r="A9" s="83"/>
      <c r="B9" s="62" t="s">
        <v>564</v>
      </c>
      <c r="C9" s="36">
        <v>32</v>
      </c>
      <c r="D9" s="32"/>
      <c r="E9" s="32"/>
      <c r="F9" s="32"/>
      <c r="G9" s="32">
        <v>32</v>
      </c>
    </row>
    <row r="10" spans="1:11" ht="16.5" customHeight="1" x14ac:dyDescent="0.2">
      <c r="A10" s="84" t="s">
        <v>589</v>
      </c>
      <c r="B10" s="61" t="s">
        <v>580</v>
      </c>
      <c r="C10" s="36">
        <v>0</v>
      </c>
      <c r="D10" s="32"/>
      <c r="E10" s="32"/>
      <c r="F10" s="32"/>
      <c r="G10" s="32"/>
    </row>
    <row r="11" spans="1:11" x14ac:dyDescent="0.2">
      <c r="A11" s="85"/>
      <c r="B11" s="61" t="s">
        <v>581</v>
      </c>
      <c r="C11" s="36">
        <v>2</v>
      </c>
      <c r="D11" s="32"/>
      <c r="E11" s="32"/>
      <c r="F11" s="32"/>
      <c r="G11" s="36">
        <v>2</v>
      </c>
    </row>
    <row r="12" spans="1:11" x14ac:dyDescent="0.2">
      <c r="A12" s="85"/>
      <c r="B12" s="62" t="s">
        <v>582</v>
      </c>
      <c r="C12" s="32">
        <v>27</v>
      </c>
      <c r="D12" s="32"/>
      <c r="E12" s="32"/>
      <c r="F12" s="32"/>
      <c r="G12" s="32">
        <v>27</v>
      </c>
    </row>
    <row r="13" spans="1:11" x14ac:dyDescent="0.2">
      <c r="A13" s="85"/>
      <c r="B13" s="87" t="s">
        <v>583</v>
      </c>
      <c r="C13" s="89">
        <v>19</v>
      </c>
      <c r="D13" s="79"/>
      <c r="E13" s="79"/>
      <c r="F13" s="79"/>
      <c r="G13" s="89">
        <v>19</v>
      </c>
    </row>
    <row r="14" spans="1:11" ht="12.75" hidden="1" customHeight="1" x14ac:dyDescent="0.2">
      <c r="A14" s="85"/>
      <c r="B14" s="88"/>
      <c r="C14" s="90"/>
      <c r="D14" s="82"/>
      <c r="E14" s="82"/>
      <c r="F14" s="82"/>
      <c r="G14" s="90"/>
    </row>
    <row r="15" spans="1:11" x14ac:dyDescent="0.2">
      <c r="A15" s="86"/>
      <c r="B15" s="36" t="s">
        <v>564</v>
      </c>
      <c r="C15" s="32">
        <v>48</v>
      </c>
      <c r="D15" s="32"/>
      <c r="E15" s="32"/>
      <c r="F15" s="32"/>
      <c r="G15" s="32">
        <v>48</v>
      </c>
    </row>
    <row r="16" spans="1:11" ht="25.5" x14ac:dyDescent="0.2">
      <c r="A16" s="84" t="s">
        <v>590</v>
      </c>
      <c r="B16" s="61" t="s">
        <v>580</v>
      </c>
      <c r="C16" s="36">
        <v>0</v>
      </c>
      <c r="D16" s="32"/>
      <c r="E16" s="32"/>
      <c r="F16" s="32"/>
      <c r="G16" s="36">
        <v>0</v>
      </c>
    </row>
    <row r="17" spans="1:7" x14ac:dyDescent="0.2">
      <c r="A17" s="85"/>
      <c r="B17" s="61" t="s">
        <v>581</v>
      </c>
      <c r="C17" s="36">
        <v>2</v>
      </c>
      <c r="D17" s="32"/>
      <c r="E17" s="32"/>
      <c r="F17" s="32"/>
      <c r="G17" s="36">
        <v>2</v>
      </c>
    </row>
    <row r="18" spans="1:7" x14ac:dyDescent="0.2">
      <c r="A18" s="85"/>
      <c r="B18" s="62" t="s">
        <v>582</v>
      </c>
      <c r="C18" s="32">
        <v>5</v>
      </c>
      <c r="D18" s="32"/>
      <c r="E18" s="32"/>
      <c r="F18" s="32"/>
      <c r="G18" s="32">
        <v>5</v>
      </c>
    </row>
    <row r="19" spans="1:7" x14ac:dyDescent="0.2">
      <c r="A19" s="85"/>
      <c r="B19" s="87" t="s">
        <v>583</v>
      </c>
      <c r="C19" s="89">
        <v>1</v>
      </c>
      <c r="D19" s="79"/>
      <c r="E19" s="79"/>
      <c r="F19" s="79"/>
      <c r="G19" s="89">
        <v>1</v>
      </c>
    </row>
    <row r="20" spans="1:7" x14ac:dyDescent="0.2">
      <c r="A20" s="85"/>
      <c r="B20" s="88"/>
      <c r="C20" s="90"/>
      <c r="D20" s="82"/>
      <c r="E20" s="82"/>
      <c r="F20" s="82"/>
      <c r="G20" s="90"/>
    </row>
    <row r="21" spans="1:7" x14ac:dyDescent="0.2">
      <c r="A21" s="86"/>
      <c r="B21" s="36" t="s">
        <v>564</v>
      </c>
      <c r="C21" s="32">
        <v>8</v>
      </c>
      <c r="D21" s="32"/>
      <c r="E21" s="32"/>
      <c r="F21" s="32"/>
      <c r="G21" s="32">
        <v>8</v>
      </c>
    </row>
    <row r="22" spans="1:7" ht="25.5" x14ac:dyDescent="0.2">
      <c r="A22" s="84" t="s">
        <v>591</v>
      </c>
      <c r="B22" s="61" t="s">
        <v>580</v>
      </c>
      <c r="C22" s="36">
        <v>0</v>
      </c>
      <c r="D22" s="32"/>
      <c r="E22" s="32"/>
      <c r="F22" s="32"/>
      <c r="G22" s="36">
        <v>0</v>
      </c>
    </row>
    <row r="23" spans="1:7" x14ac:dyDescent="0.2">
      <c r="A23" s="85"/>
      <c r="B23" s="61" t="s">
        <v>581</v>
      </c>
      <c r="C23" s="36">
        <v>0</v>
      </c>
      <c r="D23" s="32"/>
      <c r="E23" s="32"/>
      <c r="F23" s="32"/>
      <c r="G23" s="36">
        <v>0</v>
      </c>
    </row>
    <row r="24" spans="1:7" x14ac:dyDescent="0.2">
      <c r="A24" s="85"/>
      <c r="B24" s="62" t="s">
        <v>582</v>
      </c>
      <c r="C24" s="32">
        <v>4</v>
      </c>
      <c r="D24" s="32"/>
      <c r="E24" s="32"/>
      <c r="F24" s="32"/>
      <c r="G24" s="32">
        <v>4</v>
      </c>
    </row>
    <row r="25" spans="1:7" x14ac:dyDescent="0.2">
      <c r="A25" s="85"/>
      <c r="B25" s="87" t="s">
        <v>583</v>
      </c>
      <c r="C25" s="89">
        <v>4</v>
      </c>
      <c r="D25" s="79"/>
      <c r="E25" s="79"/>
      <c r="F25" s="79"/>
      <c r="G25" s="89">
        <v>4</v>
      </c>
    </row>
    <row r="26" spans="1:7" x14ac:dyDescent="0.2">
      <c r="A26" s="85"/>
      <c r="B26" s="88"/>
      <c r="C26" s="90"/>
      <c r="D26" s="82"/>
      <c r="E26" s="82"/>
      <c r="F26" s="82"/>
      <c r="G26" s="90"/>
    </row>
    <row r="27" spans="1:7" x14ac:dyDescent="0.2">
      <c r="A27" s="86"/>
      <c r="B27" s="36" t="s">
        <v>564</v>
      </c>
      <c r="C27" s="32">
        <v>8</v>
      </c>
      <c r="D27" s="32"/>
      <c r="E27" s="36"/>
      <c r="F27" s="32"/>
      <c r="G27" s="32">
        <v>8</v>
      </c>
    </row>
    <row r="28" spans="1:7" ht="25.5" x14ac:dyDescent="0.2">
      <c r="A28" s="84" t="s">
        <v>592</v>
      </c>
      <c r="B28" s="61" t="s">
        <v>580</v>
      </c>
      <c r="C28" s="36">
        <v>0</v>
      </c>
      <c r="D28" s="32"/>
      <c r="E28" s="32"/>
      <c r="F28" s="32"/>
      <c r="G28" s="36">
        <v>0</v>
      </c>
    </row>
    <row r="29" spans="1:7" x14ac:dyDescent="0.2">
      <c r="A29" s="85"/>
      <c r="B29" s="61" t="s">
        <v>581</v>
      </c>
      <c r="C29" s="36">
        <v>3</v>
      </c>
      <c r="D29" s="32"/>
      <c r="E29" s="32"/>
      <c r="F29" s="32"/>
      <c r="G29" s="36">
        <v>3</v>
      </c>
    </row>
    <row r="30" spans="1:7" x14ac:dyDescent="0.2">
      <c r="A30" s="85"/>
      <c r="B30" s="62" t="s">
        <v>582</v>
      </c>
      <c r="C30" s="32">
        <v>37</v>
      </c>
      <c r="D30" s="32"/>
      <c r="E30" s="32"/>
      <c r="F30" s="32"/>
      <c r="G30" s="32">
        <v>37</v>
      </c>
    </row>
    <row r="31" spans="1:7" x14ac:dyDescent="0.2">
      <c r="A31" s="85"/>
      <c r="B31" s="87" t="s">
        <v>583</v>
      </c>
      <c r="C31" s="89">
        <v>0</v>
      </c>
      <c r="D31" s="79"/>
      <c r="E31" s="79"/>
      <c r="F31" s="79"/>
      <c r="G31" s="89">
        <v>0</v>
      </c>
    </row>
    <row r="32" spans="1:7" x14ac:dyDescent="0.2">
      <c r="A32" s="85"/>
      <c r="B32" s="88"/>
      <c r="C32" s="90"/>
      <c r="D32" s="82"/>
      <c r="E32" s="82"/>
      <c r="F32" s="82"/>
      <c r="G32" s="90"/>
    </row>
    <row r="33" spans="1:7" x14ac:dyDescent="0.2">
      <c r="A33" s="86"/>
      <c r="B33" s="36" t="s">
        <v>564</v>
      </c>
      <c r="C33" s="32">
        <v>40</v>
      </c>
      <c r="D33" s="32"/>
      <c r="E33" s="32"/>
      <c r="F33" s="32"/>
      <c r="G33" s="32">
        <v>40</v>
      </c>
    </row>
    <row r="34" spans="1:7" ht="25.5" x14ac:dyDescent="0.2">
      <c r="A34" s="84" t="s">
        <v>593</v>
      </c>
      <c r="B34" s="61" t="s">
        <v>580</v>
      </c>
      <c r="C34" s="36">
        <v>0</v>
      </c>
      <c r="D34" s="32"/>
      <c r="E34" s="32"/>
      <c r="F34" s="32"/>
      <c r="G34" s="36">
        <v>0</v>
      </c>
    </row>
    <row r="35" spans="1:7" x14ac:dyDescent="0.2">
      <c r="A35" s="85"/>
      <c r="B35" s="61" t="s">
        <v>581</v>
      </c>
      <c r="C35" s="36">
        <v>20</v>
      </c>
      <c r="D35" s="32"/>
      <c r="E35" s="32"/>
      <c r="F35" s="32"/>
      <c r="G35" s="36">
        <v>20</v>
      </c>
    </row>
    <row r="36" spans="1:7" x14ac:dyDescent="0.2">
      <c r="A36" s="85"/>
      <c r="B36" s="62" t="s">
        <v>582</v>
      </c>
      <c r="C36" s="32">
        <v>20</v>
      </c>
      <c r="D36" s="32"/>
      <c r="E36" s="32"/>
      <c r="F36" s="32"/>
      <c r="G36" s="32">
        <v>20</v>
      </c>
    </row>
    <row r="37" spans="1:7" x14ac:dyDescent="0.2">
      <c r="A37" s="85"/>
      <c r="B37" s="87" t="s">
        <v>583</v>
      </c>
      <c r="C37" s="89">
        <v>0</v>
      </c>
      <c r="D37" s="79"/>
      <c r="E37" s="79"/>
      <c r="F37" s="79"/>
      <c r="G37" s="89">
        <v>0</v>
      </c>
    </row>
    <row r="38" spans="1:7" x14ac:dyDescent="0.2">
      <c r="A38" s="85"/>
      <c r="B38" s="88"/>
      <c r="C38" s="90"/>
      <c r="D38" s="82"/>
      <c r="E38" s="82"/>
      <c r="F38" s="82"/>
      <c r="G38" s="90"/>
    </row>
    <row r="39" spans="1:7" x14ac:dyDescent="0.2">
      <c r="A39" s="86"/>
      <c r="B39" s="36" t="s">
        <v>564</v>
      </c>
      <c r="C39" s="32">
        <v>40</v>
      </c>
      <c r="D39" s="32"/>
      <c r="E39" s="32"/>
      <c r="F39" s="32"/>
      <c r="G39" s="32">
        <v>40</v>
      </c>
    </row>
    <row r="40" spans="1:7" x14ac:dyDescent="0.2">
      <c r="A40" s="32"/>
      <c r="B40" s="58" t="s">
        <v>565</v>
      </c>
      <c r="C40" s="36">
        <f>C9+C15+C21+C27+C33+C39</f>
        <v>176</v>
      </c>
      <c r="D40" s="36"/>
      <c r="E40" s="36"/>
      <c r="F40" s="36"/>
      <c r="G40" s="36"/>
    </row>
  </sheetData>
  <mergeCells count="37">
    <mergeCell ref="F31:F32"/>
    <mergeCell ref="G31:G32"/>
    <mergeCell ref="A34:A39"/>
    <mergeCell ref="B37:B38"/>
    <mergeCell ref="C37:C38"/>
    <mergeCell ref="D37:D38"/>
    <mergeCell ref="E37:E38"/>
    <mergeCell ref="F37:F38"/>
    <mergeCell ref="G37:G38"/>
    <mergeCell ref="A28:A33"/>
    <mergeCell ref="B31:B32"/>
    <mergeCell ref="C31:C32"/>
    <mergeCell ref="D31:D32"/>
    <mergeCell ref="E31:E32"/>
    <mergeCell ref="F19:F20"/>
    <mergeCell ref="G19:G20"/>
    <mergeCell ref="A22:A27"/>
    <mergeCell ref="B25:B26"/>
    <mergeCell ref="C25:C26"/>
    <mergeCell ref="D25:D26"/>
    <mergeCell ref="E25:E26"/>
    <mergeCell ref="F25:F26"/>
    <mergeCell ref="G25:G26"/>
    <mergeCell ref="A16:A21"/>
    <mergeCell ref="B19:B20"/>
    <mergeCell ref="C19:C20"/>
    <mergeCell ref="D19:D20"/>
    <mergeCell ref="E19:E20"/>
    <mergeCell ref="A1:K1"/>
    <mergeCell ref="B13:B14"/>
    <mergeCell ref="C13:C14"/>
    <mergeCell ref="D13:D14"/>
    <mergeCell ref="E13:E14"/>
    <mergeCell ref="F13:F14"/>
    <mergeCell ref="G13:G14"/>
    <mergeCell ref="A5:A9"/>
    <mergeCell ref="A10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S27"/>
  <sheetViews>
    <sheetView showGridLines="0" topLeftCell="A15" workbookViewId="0">
      <selection activeCell="W19" sqref="W19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12" style="5" customWidth="1"/>
    <col min="16" max="16" width="13.83203125" style="5" customWidth="1"/>
    <col min="17" max="17" width="14.83203125" style="5" customWidth="1"/>
    <col min="18" max="18" width="15.33203125" style="5" customWidth="1"/>
    <col min="19" max="19" width="15.83203125" style="5" customWidth="1"/>
    <col min="20" max="16384" width="9.33203125" style="5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63" t="s">
        <v>544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x14ac:dyDescent="0.2">
      <c r="A16" s="69" t="s">
        <v>545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9" ht="30.75" customHeight="1" x14ac:dyDescent="0.2">
      <c r="A17" s="66" t="s">
        <v>568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70" t="s">
        <v>569</v>
      </c>
      <c r="P17" s="66" t="s">
        <v>547</v>
      </c>
      <c r="Q17" s="66"/>
      <c r="R17" s="67" t="s">
        <v>322</v>
      </c>
      <c r="S17" s="68"/>
    </row>
    <row r="18" spans="1:19" ht="15" customHeight="1" x14ac:dyDescent="0.2">
      <c r="A18" s="6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71"/>
      <c r="P18" s="66" t="s">
        <v>572</v>
      </c>
      <c r="Q18" s="66" t="s">
        <v>574</v>
      </c>
      <c r="R18" s="66" t="s">
        <v>575</v>
      </c>
      <c r="S18" s="66" t="s">
        <v>576</v>
      </c>
    </row>
    <row r="19" spans="1:19" ht="90" customHeight="1" x14ac:dyDescent="0.2">
      <c r="A19" s="6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72"/>
      <c r="P19" s="66"/>
      <c r="Q19" s="66"/>
      <c r="R19" s="66"/>
      <c r="S19" s="66"/>
    </row>
    <row r="20" spans="1:19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4</v>
      </c>
    </row>
    <row r="21" spans="1:19" ht="15.75" x14ac:dyDescent="0.25">
      <c r="A21" s="7" t="s">
        <v>571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6</v>
      </c>
      <c r="P21" s="56">
        <v>6</v>
      </c>
      <c r="Q21" s="56"/>
      <c r="R21" s="56">
        <v>120</v>
      </c>
      <c r="S21" s="56">
        <v>0</v>
      </c>
    </row>
    <row r="22" spans="1:19" ht="15.7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56"/>
      <c r="Q22" s="56"/>
      <c r="R22" s="56"/>
      <c r="S22" s="56"/>
    </row>
    <row r="23" spans="1:19" ht="15.7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56"/>
      <c r="Q23" s="56"/>
      <c r="R23" s="56"/>
      <c r="S23" s="56"/>
    </row>
    <row r="24" spans="1:19" ht="15.75" x14ac:dyDescent="0.25">
      <c r="A24" s="7" t="s">
        <v>570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56"/>
      <c r="Q24" s="56"/>
      <c r="R24" s="56"/>
      <c r="S24" s="56"/>
    </row>
    <row r="25" spans="1:19" ht="15.7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6"/>
      <c r="Q25" s="56"/>
      <c r="R25" s="56"/>
      <c r="S25" s="56"/>
    </row>
    <row r="26" spans="1:19" ht="15.7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56"/>
      <c r="Q26" s="56"/>
      <c r="R26" s="56"/>
      <c r="S26" s="56"/>
    </row>
    <row r="27" spans="1:19" ht="15.75" x14ac:dyDescent="0.25">
      <c r="A27" s="7" t="s">
        <v>546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6</v>
      </c>
      <c r="P27" s="56">
        <v>6</v>
      </c>
      <c r="Q27" s="56">
        <v>0</v>
      </c>
      <c r="R27" s="56">
        <v>120</v>
      </c>
      <c r="S27" s="56">
        <v>0</v>
      </c>
    </row>
  </sheetData>
  <mergeCells count="10">
    <mergeCell ref="S18:S19"/>
    <mergeCell ref="R17:S17"/>
    <mergeCell ref="A15:R15"/>
    <mergeCell ref="A16:R16"/>
    <mergeCell ref="A17:A19"/>
    <mergeCell ref="O17:O19"/>
    <mergeCell ref="P17:Q17"/>
    <mergeCell ref="P18:P19"/>
    <mergeCell ref="Q18:Q19"/>
    <mergeCell ref="R18:R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O31"/>
  <sheetViews>
    <sheetView showGridLines="0" topLeftCell="AA18" zoomScaleNormal="85" workbookViewId="0">
      <selection activeCell="A27" sqref="A27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6" width="12.83203125" style="5" customWidth="1"/>
    <col min="17" max="17" width="13.83203125" style="5" customWidth="1"/>
    <col min="18" max="40" width="12.83203125" style="5" customWidth="1"/>
    <col min="41" max="16384" width="9.33203125" style="5"/>
  </cols>
  <sheetData>
    <row r="1" spans="1:40" hidden="1" x14ac:dyDescent="0.2"/>
    <row r="2" spans="1:40" hidden="1" x14ac:dyDescent="0.2"/>
    <row r="3" spans="1:40" hidden="1" x14ac:dyDescent="0.2"/>
    <row r="4" spans="1:40" hidden="1" x14ac:dyDescent="0.2"/>
    <row r="5" spans="1:40" hidden="1" x14ac:dyDescent="0.2"/>
    <row r="6" spans="1:40" hidden="1" x14ac:dyDescent="0.2"/>
    <row r="7" spans="1:40" hidden="1" x14ac:dyDescent="0.2"/>
    <row r="8" spans="1:40" hidden="1" x14ac:dyDescent="0.2"/>
    <row r="9" spans="1:40" hidden="1" x14ac:dyDescent="0.2"/>
    <row r="10" spans="1:40" hidden="1" x14ac:dyDescent="0.2"/>
    <row r="11" spans="1:40" hidden="1" x14ac:dyDescent="0.2"/>
    <row r="12" spans="1:40" hidden="1" x14ac:dyDescent="0.2"/>
    <row r="13" spans="1:40" hidden="1" x14ac:dyDescent="0.2"/>
    <row r="14" spans="1:40" hidden="1" x14ac:dyDescent="0.2"/>
    <row r="15" spans="1:40" ht="20.100000000000001" customHeight="1" x14ac:dyDescent="0.2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63" t="s">
        <v>555</v>
      </c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spans="1:40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69" t="s">
        <v>586</v>
      </c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</row>
    <row r="17" spans="1:41" ht="20.100000000000001" customHeight="1" x14ac:dyDescent="0.2">
      <c r="A17" s="66" t="s">
        <v>333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66" t="s">
        <v>335</v>
      </c>
      <c r="P17" s="66" t="s">
        <v>336</v>
      </c>
      <c r="Q17" s="70" t="s">
        <v>364</v>
      </c>
      <c r="R17" s="66" t="s">
        <v>552</v>
      </c>
      <c r="S17" s="66"/>
      <c r="T17" s="66"/>
      <c r="U17" s="66"/>
      <c r="V17" s="66"/>
      <c r="W17" s="66"/>
      <c r="X17" s="66" t="s">
        <v>337</v>
      </c>
      <c r="Y17" s="66"/>
      <c r="Z17" s="66" t="s">
        <v>577</v>
      </c>
      <c r="AA17" s="66"/>
      <c r="AB17" s="66"/>
      <c r="AC17" s="66"/>
      <c r="AD17" s="66"/>
      <c r="AE17" s="66"/>
      <c r="AF17" s="66" t="s">
        <v>554</v>
      </c>
      <c r="AG17" s="66"/>
      <c r="AH17" s="66"/>
      <c r="AI17" s="66"/>
      <c r="AJ17" s="66"/>
      <c r="AK17" s="66" t="s">
        <v>578</v>
      </c>
      <c r="AL17" s="66"/>
      <c r="AM17" s="66"/>
      <c r="AN17" s="66"/>
    </row>
    <row r="18" spans="1:41" ht="20.100000000000001" customHeight="1" x14ac:dyDescent="0.2">
      <c r="A18" s="6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6"/>
      <c r="P18" s="66"/>
      <c r="Q18" s="71"/>
      <c r="R18" s="66" t="s">
        <v>338</v>
      </c>
      <c r="S18" s="66"/>
      <c r="T18" s="66" t="s">
        <v>339</v>
      </c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</row>
    <row r="19" spans="1:41" ht="50.1" customHeight="1" x14ac:dyDescent="0.2">
      <c r="A19" s="6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66"/>
      <c r="P19" s="66"/>
      <c r="Q19" s="72"/>
      <c r="R19" s="1" t="s">
        <v>340</v>
      </c>
      <c r="S19" s="1" t="s">
        <v>341</v>
      </c>
      <c r="T19" s="1" t="s">
        <v>342</v>
      </c>
      <c r="U19" s="1" t="s">
        <v>343</v>
      </c>
      <c r="V19" s="1" t="s">
        <v>344</v>
      </c>
      <c r="W19" s="1" t="s">
        <v>345</v>
      </c>
      <c r="X19" s="1" t="s">
        <v>334</v>
      </c>
      <c r="Y19" s="55" t="s">
        <v>553</v>
      </c>
      <c r="Z19" s="1" t="s">
        <v>346</v>
      </c>
      <c r="AA19" s="1" t="s">
        <v>357</v>
      </c>
      <c r="AB19" s="1" t="s">
        <v>347</v>
      </c>
      <c r="AC19" s="1" t="s">
        <v>358</v>
      </c>
      <c r="AD19" s="1" t="s">
        <v>348</v>
      </c>
      <c r="AE19" s="1" t="s">
        <v>349</v>
      </c>
      <c r="AF19" s="1" t="s">
        <v>350</v>
      </c>
      <c r="AG19" s="1" t="s">
        <v>351</v>
      </c>
      <c r="AH19" s="1" t="s">
        <v>352</v>
      </c>
      <c r="AI19" s="1" t="s">
        <v>353</v>
      </c>
      <c r="AJ19" s="1" t="s">
        <v>398</v>
      </c>
      <c r="AK19" s="1" t="s">
        <v>365</v>
      </c>
      <c r="AL19" s="1" t="s">
        <v>354</v>
      </c>
      <c r="AM19" s="1" t="s">
        <v>386</v>
      </c>
      <c r="AN19" s="59" t="s">
        <v>579</v>
      </c>
    </row>
    <row r="20" spans="1:41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3</v>
      </c>
      <c r="P20" s="2">
        <v>4</v>
      </c>
      <c r="Q20" s="2">
        <v>5</v>
      </c>
      <c r="R20" s="2">
        <v>7</v>
      </c>
      <c r="S20" s="2">
        <v>8</v>
      </c>
      <c r="T20" s="2">
        <v>10</v>
      </c>
      <c r="U20" s="2">
        <v>11</v>
      </c>
      <c r="V20" s="2">
        <v>12</v>
      </c>
      <c r="W20" s="2">
        <v>13</v>
      </c>
      <c r="X20" s="2">
        <v>14</v>
      </c>
      <c r="Y20" s="2">
        <v>15</v>
      </c>
      <c r="Z20" s="2">
        <v>16</v>
      </c>
      <c r="AA20" s="2">
        <v>17</v>
      </c>
      <c r="AB20" s="2">
        <v>18</v>
      </c>
      <c r="AC20" s="2">
        <v>19</v>
      </c>
      <c r="AD20" s="2">
        <v>20</v>
      </c>
      <c r="AE20" s="2">
        <v>21</v>
      </c>
      <c r="AF20" s="2">
        <v>22</v>
      </c>
      <c r="AG20" s="2">
        <v>23</v>
      </c>
      <c r="AH20" s="2">
        <v>24</v>
      </c>
      <c r="AI20" s="2">
        <v>25</v>
      </c>
      <c r="AJ20" s="2">
        <v>26</v>
      </c>
      <c r="AK20" s="2">
        <v>27</v>
      </c>
      <c r="AL20" s="2">
        <v>28</v>
      </c>
      <c r="AM20" s="2">
        <v>29</v>
      </c>
      <c r="AN20" s="2">
        <v>30</v>
      </c>
    </row>
    <row r="21" spans="1:41" ht="20.100000000000001" customHeight="1" x14ac:dyDescent="0.25">
      <c r="A21" s="7" t="s">
        <v>548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4"/>
    </row>
    <row r="22" spans="1:41" ht="30" customHeight="1" x14ac:dyDescent="0.25">
      <c r="A22" s="7" t="s">
        <v>549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4"/>
    </row>
    <row r="23" spans="1:41" ht="30" customHeight="1" x14ac:dyDescent="0.25">
      <c r="A23" s="7" t="s">
        <v>359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4"/>
    </row>
    <row r="24" spans="1:41" ht="30" customHeight="1" x14ac:dyDescent="0.25">
      <c r="A24" s="7" t="s">
        <v>551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4"/>
    </row>
    <row r="25" spans="1:41" ht="20.100000000000001" customHeight="1" x14ac:dyDescent="0.25">
      <c r="A25" s="7" t="s">
        <v>550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56">
        <v>6</v>
      </c>
      <c r="P25" s="56"/>
      <c r="Q25" s="56">
        <v>4</v>
      </c>
      <c r="R25" s="56">
        <v>2</v>
      </c>
      <c r="S25" s="56">
        <v>4</v>
      </c>
      <c r="T25" s="56">
        <v>0</v>
      </c>
      <c r="U25" s="56">
        <v>4</v>
      </c>
      <c r="V25" s="56">
        <v>0</v>
      </c>
      <c r="W25" s="56">
        <v>2</v>
      </c>
      <c r="X25" s="56">
        <v>2</v>
      </c>
      <c r="Y25" s="56">
        <v>2</v>
      </c>
      <c r="Z25" s="56">
        <v>3</v>
      </c>
      <c r="AA25" s="56">
        <v>1</v>
      </c>
      <c r="AB25" s="56">
        <v>3</v>
      </c>
      <c r="AC25" s="56">
        <v>2</v>
      </c>
      <c r="AD25" s="56"/>
      <c r="AE25" s="56"/>
      <c r="AF25" s="56">
        <v>1</v>
      </c>
      <c r="AG25" s="56">
        <v>1</v>
      </c>
      <c r="AH25" s="56">
        <v>0</v>
      </c>
      <c r="AI25" s="56">
        <v>2</v>
      </c>
      <c r="AJ25" s="56">
        <v>2</v>
      </c>
      <c r="AK25" s="56">
        <v>1</v>
      </c>
      <c r="AL25" s="56">
        <v>1</v>
      </c>
      <c r="AM25" s="56">
        <v>4</v>
      </c>
      <c r="AN25" s="56"/>
      <c r="AO25" s="54"/>
    </row>
    <row r="26" spans="1:41" ht="30" customHeight="1" x14ac:dyDescent="0.25">
      <c r="A26" s="17" t="s">
        <v>360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4"/>
    </row>
    <row r="27" spans="1:41" ht="20.100000000000001" customHeight="1" x14ac:dyDescent="0.25">
      <c r="A27" s="3" t="s">
        <v>361</v>
      </c>
      <c r="B27" s="16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56">
        <v>6</v>
      </c>
      <c r="P27" s="56"/>
      <c r="Q27" s="56">
        <v>4</v>
      </c>
      <c r="R27" s="56">
        <v>2</v>
      </c>
      <c r="S27" s="56">
        <v>4</v>
      </c>
      <c r="T27" s="56">
        <v>0</v>
      </c>
      <c r="U27" s="56">
        <v>4</v>
      </c>
      <c r="V27" s="56">
        <v>0</v>
      </c>
      <c r="W27" s="56">
        <v>2</v>
      </c>
      <c r="X27" s="56">
        <v>2</v>
      </c>
      <c r="Y27" s="56">
        <v>2</v>
      </c>
      <c r="Z27" s="56">
        <v>3</v>
      </c>
      <c r="AA27" s="56">
        <v>1</v>
      </c>
      <c r="AB27" s="56">
        <v>3</v>
      </c>
      <c r="AC27" s="56">
        <v>2</v>
      </c>
      <c r="AD27" s="56"/>
      <c r="AE27" s="56"/>
      <c r="AF27" s="56">
        <v>1</v>
      </c>
      <c r="AG27" s="56">
        <v>1</v>
      </c>
      <c r="AH27" s="56">
        <v>0</v>
      </c>
      <c r="AI27" s="56">
        <v>2</v>
      </c>
      <c r="AJ27" s="56">
        <v>2</v>
      </c>
      <c r="AK27" s="56">
        <v>1</v>
      </c>
      <c r="AL27" s="56">
        <v>1</v>
      </c>
      <c r="AM27" s="56">
        <v>4</v>
      </c>
      <c r="AN27" s="56"/>
      <c r="AO27" s="54"/>
    </row>
    <row r="28" spans="1:41" ht="20.100000000000001" customHeight="1" x14ac:dyDescent="0.25">
      <c r="A28" s="3" t="s">
        <v>362</v>
      </c>
      <c r="B28" s="16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4"/>
    </row>
    <row r="29" spans="1:41" ht="20.100000000000001" customHeight="1" x14ac:dyDescent="0.25">
      <c r="A29" s="18" t="s">
        <v>363</v>
      </c>
      <c r="B29" s="16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4"/>
    </row>
    <row r="30" spans="1:41" ht="20.100000000000001" customHeight="1" x14ac:dyDescent="0.25">
      <c r="A30" s="19" t="s">
        <v>355</v>
      </c>
      <c r="B30" s="16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4"/>
    </row>
    <row r="31" spans="1:41" ht="20.100000000000001" customHeight="1" x14ac:dyDescent="0.25">
      <c r="A31" s="7" t="s">
        <v>356</v>
      </c>
      <c r="B31" s="16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4"/>
    </row>
  </sheetData>
  <mergeCells count="13">
    <mergeCell ref="A17:A19"/>
    <mergeCell ref="O17:O19"/>
    <mergeCell ref="P17:P19"/>
    <mergeCell ref="AK17:AN18"/>
    <mergeCell ref="R18:S18"/>
    <mergeCell ref="T18:W18"/>
    <mergeCell ref="Z17:AE18"/>
    <mergeCell ref="AF17:AJ18"/>
    <mergeCell ref="O15:Y15"/>
    <mergeCell ref="O16:Y16"/>
    <mergeCell ref="Q17:Q19"/>
    <mergeCell ref="R17:W17"/>
    <mergeCell ref="X17:Y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O21:AN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57"/>
  <sheetViews>
    <sheetView showGridLines="0" topLeftCell="A26" zoomScale="110" zoomScaleNormal="110" workbookViewId="0">
      <selection activeCell="T31" sqref="T31"/>
    </sheetView>
  </sheetViews>
  <sheetFormatPr defaultRowHeight="12.75" x14ac:dyDescent="0.2"/>
  <cols>
    <col min="1" max="1" width="101.83203125" style="20" customWidth="1"/>
    <col min="2" max="14" width="6.33203125" style="20" hidden="1" customWidth="1"/>
    <col min="15" max="15" width="17.83203125" style="20" customWidth="1"/>
    <col min="16" max="16384" width="9.33203125" style="2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63" t="s">
        <v>556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6" x14ac:dyDescent="0.2">
      <c r="A18" s="69" t="s">
        <v>587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6" x14ac:dyDescent="0.2">
      <c r="A19" s="1" t="s">
        <v>333</v>
      </c>
      <c r="B19" s="1"/>
      <c r="C19" s="2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366</v>
      </c>
    </row>
    <row r="20" spans="1:16" x14ac:dyDescent="0.2">
      <c r="A20" s="15">
        <v>1</v>
      </c>
      <c r="B20" s="1"/>
      <c r="C20" s="2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6" ht="15.75" x14ac:dyDescent="0.25">
      <c r="A21" s="7" t="s">
        <v>367</v>
      </c>
      <c r="B21" s="22"/>
      <c r="C21" s="2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7">
        <v>1</v>
      </c>
    </row>
    <row r="22" spans="1:16" ht="15.75" x14ac:dyDescent="0.25">
      <c r="A22" s="7" t="s">
        <v>368</v>
      </c>
      <c r="B22" s="22"/>
      <c r="C22" s="2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7">
        <v>205</v>
      </c>
    </row>
    <row r="23" spans="1:16" ht="15.75" x14ac:dyDescent="0.25">
      <c r="A23" s="7" t="s">
        <v>387</v>
      </c>
      <c r="B23" s="22"/>
      <c r="C23" s="2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7">
        <v>5</v>
      </c>
    </row>
    <row r="24" spans="1:16" ht="15.75" x14ac:dyDescent="0.25">
      <c r="A24" s="7" t="s">
        <v>369</v>
      </c>
      <c r="B24" s="22"/>
      <c r="C24" s="2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7">
        <v>165</v>
      </c>
    </row>
    <row r="25" spans="1:16" ht="15.75" x14ac:dyDescent="0.25">
      <c r="A25" s="7" t="s">
        <v>388</v>
      </c>
      <c r="B25" s="23"/>
      <c r="C25" s="2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7">
        <v>0</v>
      </c>
    </row>
    <row r="26" spans="1:16" ht="15.75" x14ac:dyDescent="0.25">
      <c r="A26" s="7" t="s">
        <v>389</v>
      </c>
      <c r="B26" s="22"/>
      <c r="C26" s="2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7">
        <v>0</v>
      </c>
    </row>
    <row r="27" spans="1:16" ht="15.75" x14ac:dyDescent="0.25">
      <c r="A27" s="7" t="s">
        <v>390</v>
      </c>
      <c r="B27" s="22"/>
      <c r="C27" s="2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7">
        <v>16</v>
      </c>
      <c r="P27" s="20" t="s">
        <v>594</v>
      </c>
    </row>
    <row r="28" spans="1:16" ht="25.5" x14ac:dyDescent="0.25">
      <c r="A28" s="7" t="s">
        <v>391</v>
      </c>
      <c r="B28" s="22"/>
      <c r="C28" s="2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7">
        <v>17</v>
      </c>
    </row>
    <row r="29" spans="1:16" ht="15.75" x14ac:dyDescent="0.25">
      <c r="A29" s="7" t="s">
        <v>370</v>
      </c>
      <c r="B29" s="22"/>
      <c r="C29" s="2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6">
        <v>1</v>
      </c>
    </row>
    <row r="30" spans="1:16" ht="25.5" x14ac:dyDescent="0.25">
      <c r="A30" s="7" t="s">
        <v>371</v>
      </c>
      <c r="B30" s="22"/>
      <c r="C30" s="2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6">
        <v>1</v>
      </c>
    </row>
    <row r="31" spans="1:16" ht="15.75" x14ac:dyDescent="0.25">
      <c r="A31" s="7" t="s">
        <v>372</v>
      </c>
      <c r="B31" s="22"/>
      <c r="C31" s="2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6"/>
    </row>
    <row r="32" spans="1:16" ht="15.75" x14ac:dyDescent="0.25">
      <c r="A32" s="7" t="s">
        <v>373</v>
      </c>
      <c r="B32" s="22"/>
      <c r="C32" s="2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6"/>
    </row>
    <row r="33" spans="1:15" ht="25.5" x14ac:dyDescent="0.25">
      <c r="A33" s="7" t="s">
        <v>392</v>
      </c>
      <c r="B33" s="22"/>
      <c r="C33" s="2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6"/>
    </row>
    <row r="34" spans="1:15" ht="15.75" x14ac:dyDescent="0.25">
      <c r="A34" s="7" t="s">
        <v>393</v>
      </c>
      <c r="B34" s="22"/>
      <c r="C34" s="2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6">
        <v>1</v>
      </c>
    </row>
    <row r="35" spans="1:15" ht="15.75" x14ac:dyDescent="0.25">
      <c r="A35" s="7" t="s">
        <v>394</v>
      </c>
      <c r="B35" s="22"/>
      <c r="C35" s="2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6"/>
    </row>
    <row r="36" spans="1:15" ht="15.75" x14ac:dyDescent="0.25">
      <c r="A36" s="7" t="s">
        <v>395</v>
      </c>
      <c r="B36" s="22"/>
      <c r="C36" s="21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6"/>
    </row>
    <row r="37" spans="1:15" ht="15.75" x14ac:dyDescent="0.25">
      <c r="A37" s="7" t="s">
        <v>566</v>
      </c>
      <c r="B37" s="22"/>
      <c r="C37" s="2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6">
        <v>0</v>
      </c>
    </row>
    <row r="38" spans="1:15" ht="15.75" x14ac:dyDescent="0.25">
      <c r="A38" s="7" t="s">
        <v>567</v>
      </c>
      <c r="B38" s="22"/>
      <c r="C38" s="2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6">
        <v>0</v>
      </c>
    </row>
    <row r="39" spans="1:15" ht="25.5" x14ac:dyDescent="0.25">
      <c r="A39" s="7" t="s">
        <v>399</v>
      </c>
      <c r="B39" s="22"/>
      <c r="C39" s="2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6">
        <v>1</v>
      </c>
    </row>
    <row r="40" spans="1:15" ht="15.75" x14ac:dyDescent="0.25">
      <c r="A40" s="7" t="s">
        <v>374</v>
      </c>
      <c r="B40" s="22"/>
      <c r="C40" s="2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6">
        <v>0</v>
      </c>
    </row>
    <row r="41" spans="1:15" ht="25.5" x14ac:dyDescent="0.25">
      <c r="A41" s="7" t="s">
        <v>396</v>
      </c>
      <c r="B41" s="22"/>
      <c r="C41" s="21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6">
        <v>0</v>
      </c>
    </row>
    <row r="42" spans="1:15" ht="15.75" x14ac:dyDescent="0.25">
      <c r="A42" s="7" t="s">
        <v>397</v>
      </c>
      <c r="B42" s="22"/>
      <c r="C42" s="21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56">
        <v>1</v>
      </c>
    </row>
    <row r="56" ht="15.75" customHeight="1" x14ac:dyDescent="0.2"/>
    <row r="57" ht="15.75" customHeight="1" x14ac:dyDescent="0.2"/>
  </sheetData>
  <mergeCells count="2">
    <mergeCell ref="A17:O17"/>
    <mergeCell ref="A18:O18"/>
  </mergeCells>
  <phoneticPr fontId="4" type="noConversion"/>
  <dataValidations xWindow="948" yWindow="342" count="2">
    <dataValidation type="whole" allowBlank="1" showInputMessage="1" showErrorMessage="1" errorTitle="Ошибка ввода" error="Попытка ввести данные отличные от числовых или целочисленных" sqref="O21:O28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O29:O42">
      <formula1>"0,1"</formula1>
    </dataValidation>
  </dataValidations>
  <printOptions horizontalCentered="1"/>
  <pageMargins left="0.59055118110236227" right="0.39370078740157483" top="0.39370078740157483" bottom="0.39370078740157483" header="0" footer="0"/>
  <pageSetup paperSize="9" scale="63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64" t="s">
        <v>381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  <row r="17" spans="1:17" x14ac:dyDescent="0.2">
      <c r="A17" s="74" t="s">
        <v>380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7" ht="30" customHeight="1" x14ac:dyDescent="0.2">
      <c r="A18" s="73" t="s">
        <v>321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3" t="s">
        <v>317</v>
      </c>
      <c r="P18" s="73" t="s">
        <v>322</v>
      </c>
      <c r="Q18" s="73"/>
    </row>
    <row r="19" spans="1:17" ht="30" customHeight="1" x14ac:dyDescent="0.2">
      <c r="A19" s="73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73"/>
      <c r="P19" s="10" t="s">
        <v>323</v>
      </c>
      <c r="Q19" s="10" t="s">
        <v>377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30" t="s">
        <v>324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"/>
      <c r="Q21" s="8"/>
    </row>
    <row r="22" spans="1:17" ht="25.5" x14ac:dyDescent="0.25">
      <c r="A22" s="31" t="s">
        <v>325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7">
        <v>2</v>
      </c>
      <c r="P22" s="8"/>
      <c r="Q22" s="8"/>
    </row>
    <row r="23" spans="1:17" ht="15.75" x14ac:dyDescent="0.25">
      <c r="A23" s="31" t="s">
        <v>326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7">
        <v>3</v>
      </c>
      <c r="P23" s="8"/>
      <c r="Q23" s="8"/>
    </row>
    <row r="24" spans="1:17" ht="15.75" x14ac:dyDescent="0.25">
      <c r="A24" s="31" t="s">
        <v>327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>
        <v>4</v>
      </c>
      <c r="P24" s="8"/>
      <c r="Q24" s="8"/>
    </row>
    <row r="25" spans="1:17" ht="15.75" x14ac:dyDescent="0.25">
      <c r="A25" s="31" t="s">
        <v>328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7">
        <v>5</v>
      </c>
      <c r="P25" s="8"/>
      <c r="Q25" s="8"/>
    </row>
    <row r="26" spans="1:17" ht="15.75" x14ac:dyDescent="0.25">
      <c r="A26" s="31" t="s">
        <v>329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7">
        <v>6</v>
      </c>
      <c r="P26" s="8"/>
      <c r="Q26" s="8"/>
    </row>
    <row r="27" spans="1:17" ht="15.75" x14ac:dyDescent="0.25">
      <c r="A27" s="31" t="s">
        <v>330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7">
        <v>7</v>
      </c>
      <c r="P27" s="8"/>
      <c r="Q27" s="8"/>
    </row>
    <row r="28" spans="1:17" ht="15.75" x14ac:dyDescent="0.25">
      <c r="A28" s="31" t="s">
        <v>331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7">
        <v>8</v>
      </c>
      <c r="P28" s="8"/>
      <c r="Q28" s="8"/>
    </row>
    <row r="29" spans="1:17" ht="15.75" x14ac:dyDescent="0.25">
      <c r="A29" s="31" t="s">
        <v>332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7">
        <v>9</v>
      </c>
      <c r="P29" s="8"/>
      <c r="Q29" s="8"/>
    </row>
    <row r="30" spans="1:17" ht="15.75" x14ac:dyDescent="0.25">
      <c r="A30" s="30" t="s">
        <v>378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9">
        <v>10</v>
      </c>
      <c r="P30" s="8"/>
      <c r="Q30" s="8"/>
    </row>
    <row r="31" spans="1:17" ht="15.75" x14ac:dyDescent="0.25">
      <c r="A31" s="30" t="s">
        <v>379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9">
        <v>11</v>
      </c>
      <c r="P31" s="8"/>
      <c r="Q31" s="8"/>
    </row>
  </sheetData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</row>
    <row r="18" spans="1:17" x14ac:dyDescent="0.2">
      <c r="A18" s="75" t="s">
        <v>380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</row>
    <row r="19" spans="1:17" ht="51" x14ac:dyDescent="0.2">
      <c r="A19" s="34" t="s">
        <v>333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1" t="s">
        <v>317</v>
      </c>
      <c r="P19" s="1" t="s">
        <v>382</v>
      </c>
      <c r="Q19" s="1" t="s">
        <v>383</v>
      </c>
    </row>
    <row r="20" spans="1:17" x14ac:dyDescent="0.2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1">
        <v>2</v>
      </c>
      <c r="P20" s="1">
        <v>3</v>
      </c>
      <c r="Q20" s="1">
        <v>4</v>
      </c>
    </row>
    <row r="21" spans="1:17" ht="15.75" x14ac:dyDescent="0.25">
      <c r="A21" s="33" t="s">
        <v>323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5">
        <v>1</v>
      </c>
      <c r="P21" s="8"/>
      <c r="Q21" s="8"/>
    </row>
  </sheetData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16" x14ac:dyDescent="0.2">
      <c r="A18" s="65" t="s">
        <v>384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ht="30" customHeight="1" x14ac:dyDescent="0.2">
      <c r="A19" s="1" t="s">
        <v>333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317</v>
      </c>
      <c r="P19" s="1" t="s">
        <v>366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385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46"/>
  <sheetViews>
    <sheetView workbookViewId="0">
      <selection activeCell="I17" sqref="I17"/>
    </sheetView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37" t="s">
        <v>400</v>
      </c>
      <c r="B1" s="38"/>
      <c r="C1" s="38"/>
      <c r="D1" s="37"/>
      <c r="E1" s="38"/>
      <c r="F1" s="38"/>
      <c r="G1" s="38"/>
      <c r="H1" s="38"/>
      <c r="J1" s="39" t="s">
        <v>401</v>
      </c>
      <c r="K1" s="39"/>
      <c r="L1" s="40"/>
      <c r="M1" s="40"/>
      <c r="O1" s="39" t="s">
        <v>402</v>
      </c>
      <c r="P1" s="40"/>
    </row>
    <row r="2" spans="1:16" x14ac:dyDescent="0.2">
      <c r="A2" s="41" t="s">
        <v>403</v>
      </c>
      <c r="B2" s="41" t="s">
        <v>404</v>
      </c>
      <c r="C2" s="41" t="s">
        <v>405</v>
      </c>
      <c r="D2" s="41" t="s">
        <v>406</v>
      </c>
      <c r="E2" s="41" t="s">
        <v>407</v>
      </c>
      <c r="F2" s="41" t="s">
        <v>408</v>
      </c>
      <c r="G2" s="41" t="s">
        <v>409</v>
      </c>
      <c r="H2" s="41" t="s">
        <v>410</v>
      </c>
      <c r="J2" s="42" t="s">
        <v>411</v>
      </c>
      <c r="K2" s="42" t="s">
        <v>412</v>
      </c>
      <c r="L2" s="42" t="s">
        <v>407</v>
      </c>
      <c r="M2" s="42" t="s">
        <v>413</v>
      </c>
      <c r="O2" s="43" t="s">
        <v>414</v>
      </c>
      <c r="P2" s="43" t="s">
        <v>415</v>
      </c>
    </row>
    <row r="3" spans="1:16" x14ac:dyDescent="0.2">
      <c r="A3" s="51" t="e">
        <f t="shared" ref="A3:A66" si="0">P_3</f>
        <v>#REF!</v>
      </c>
      <c r="B3" s="44">
        <v>0</v>
      </c>
      <c r="C3" s="44">
        <v>0</v>
      </c>
      <c r="D3" s="44">
        <v>0</v>
      </c>
      <c r="E3" s="44" t="e">
        <f>CONCATENATE("Количество ошибок в документе: ",H3)</f>
        <v>#REF!</v>
      </c>
      <c r="F3" s="44"/>
      <c r="G3" s="44"/>
      <c r="H3" s="45" t="e">
        <f>SUM(H4:H11,H12,H14,H105,H112,H114,H123,H411,H429,H432,H441)</f>
        <v>#REF!</v>
      </c>
      <c r="J3" s="5" t="s">
        <v>416</v>
      </c>
      <c r="K3" s="5">
        <v>1</v>
      </c>
      <c r="L3" s="5" t="s">
        <v>417</v>
      </c>
      <c r="M3" s="5" t="s">
        <v>375</v>
      </c>
    </row>
    <row r="4" spans="1:16" x14ac:dyDescent="0.2">
      <c r="A4" s="50" t="e">
        <f t="shared" si="0"/>
        <v>#REF!</v>
      </c>
      <c r="B4" s="5">
        <v>0</v>
      </c>
      <c r="C4" s="5">
        <v>1</v>
      </c>
      <c r="D4" s="5">
        <v>1</v>
      </c>
      <c r="E4" s="5" t="s">
        <v>418</v>
      </c>
      <c r="H4" s="5" t="e">
        <f>IF(LEN(P_1)&lt;&gt;0,0,1)</f>
        <v>#REF!</v>
      </c>
      <c r="J4" s="5" t="s">
        <v>419</v>
      </c>
      <c r="K4" s="5">
        <v>2</v>
      </c>
      <c r="L4" s="5" t="s">
        <v>420</v>
      </c>
      <c r="M4" s="5" t="e">
        <f>IF(P_1=0,"Нет данных",P_1)</f>
        <v>#REF!</v>
      </c>
      <c r="O4" s="46">
        <f ca="1">TODAY()</f>
        <v>42025</v>
      </c>
      <c r="P4">
        <v>0</v>
      </c>
    </row>
    <row r="5" spans="1:16" x14ac:dyDescent="0.2">
      <c r="A5" s="50" t="e">
        <f t="shared" si="0"/>
        <v>#REF!</v>
      </c>
      <c r="B5" s="5">
        <v>0</v>
      </c>
      <c r="C5" s="5">
        <v>2</v>
      </c>
      <c r="D5" s="5">
        <v>2</v>
      </c>
      <c r="E5" s="5" t="s">
        <v>421</v>
      </c>
      <c r="H5" s="5" t="e">
        <f>IF(LEN(P_2)&lt;&gt;0,0,1)</f>
        <v>#REF!</v>
      </c>
      <c r="J5" s="5" t="s">
        <v>422</v>
      </c>
      <c r="K5" s="5">
        <v>3</v>
      </c>
      <c r="L5" s="5" t="s">
        <v>423</v>
      </c>
      <c r="M5" s="5" t="e">
        <f>IF(P_2=0,"Нет данных",P_2)</f>
        <v>#REF!</v>
      </c>
    </row>
    <row r="6" spans="1:16" x14ac:dyDescent="0.2">
      <c r="A6" s="50" t="e">
        <f t="shared" si="0"/>
        <v>#REF!</v>
      </c>
      <c r="B6" s="5">
        <v>0</v>
      </c>
      <c r="C6" s="5">
        <v>3</v>
      </c>
      <c r="D6" s="5">
        <v>3</v>
      </c>
      <c r="E6" s="5" t="s">
        <v>424</v>
      </c>
      <c r="H6" s="5" t="e">
        <f>IF(LEN(P_3)&lt;&gt;0,0,1)</f>
        <v>#REF!</v>
      </c>
      <c r="J6" s="5" t="s">
        <v>425</v>
      </c>
      <c r="K6" s="5">
        <v>4</v>
      </c>
      <c r="L6" s="5" t="s">
        <v>426</v>
      </c>
      <c r="M6" s="5" t="e">
        <f>TEXT(P_3,"0000000")</f>
        <v>#REF!</v>
      </c>
    </row>
    <row r="7" spans="1:16" x14ac:dyDescent="0.2">
      <c r="A7" s="50" t="e">
        <f t="shared" si="0"/>
        <v>#REF!</v>
      </c>
      <c r="B7" s="5">
        <v>0</v>
      </c>
      <c r="C7" s="5">
        <v>4</v>
      </c>
      <c r="D7" s="5">
        <v>4</v>
      </c>
      <c r="E7" s="5" t="s">
        <v>427</v>
      </c>
      <c r="H7" s="5" t="e">
        <f>IF(LEN(P_4)&lt;&gt;0,0,1)</f>
        <v>#REF!</v>
      </c>
      <c r="J7" s="5" t="s">
        <v>428</v>
      </c>
      <c r="K7" s="5">
        <v>5</v>
      </c>
      <c r="L7" s="5" t="s">
        <v>429</v>
      </c>
      <c r="M7" s="5" t="e">
        <f>IF(P_4=0,"Нет данных",P_4)</f>
        <v>#REF!</v>
      </c>
    </row>
    <row r="8" spans="1:16" x14ac:dyDescent="0.2">
      <c r="A8" s="50" t="e">
        <f t="shared" si="0"/>
        <v>#REF!</v>
      </c>
      <c r="B8" s="5">
        <v>0</v>
      </c>
      <c r="C8" s="5">
        <v>5</v>
      </c>
      <c r="D8" s="5">
        <v>5</v>
      </c>
      <c r="E8" s="5" t="s">
        <v>430</v>
      </c>
      <c r="H8" s="5" t="e">
        <f>IF(LEN(R_1)&lt;&gt;0,0,1)</f>
        <v>#REF!</v>
      </c>
      <c r="J8" s="47" t="s">
        <v>431</v>
      </c>
      <c r="K8" s="48"/>
      <c r="L8" s="48"/>
      <c r="M8" s="48"/>
    </row>
    <row r="9" spans="1:16" x14ac:dyDescent="0.2">
      <c r="A9" s="50" t="e">
        <f t="shared" si="0"/>
        <v>#REF!</v>
      </c>
      <c r="B9" s="5">
        <v>0</v>
      </c>
      <c r="C9" s="5">
        <v>6</v>
      </c>
      <c r="D9" s="5">
        <v>6</v>
      </c>
      <c r="E9" s="5" t="s">
        <v>432</v>
      </c>
      <c r="H9" s="5" t="e">
        <f>IF(LEN(R_2)&lt;&gt;0,0,1)</f>
        <v>#REF!</v>
      </c>
    </row>
    <row r="10" spans="1:16" x14ac:dyDescent="0.2">
      <c r="A10" s="50" t="e">
        <f t="shared" si="0"/>
        <v>#REF!</v>
      </c>
      <c r="B10" s="5">
        <v>0</v>
      </c>
      <c r="C10" s="5">
        <v>7</v>
      </c>
      <c r="D10" s="5">
        <v>7</v>
      </c>
      <c r="E10" s="5" t="s">
        <v>433</v>
      </c>
      <c r="H10" s="5" t="e">
        <f>IF(LEN(R_3)&lt;&gt;0,0,1)</f>
        <v>#REF!</v>
      </c>
    </row>
    <row r="11" spans="1:16" x14ac:dyDescent="0.2">
      <c r="A11" s="50" t="e">
        <f t="shared" si="0"/>
        <v>#REF!</v>
      </c>
      <c r="B11" s="5">
        <v>0</v>
      </c>
      <c r="C11" s="5">
        <v>8</v>
      </c>
      <c r="D11" s="5">
        <v>8</v>
      </c>
      <c r="E11" s="5" t="s">
        <v>434</v>
      </c>
      <c r="H11" s="5" t="e">
        <f>IF(LEN(R_4)&lt;&gt;0,0,1)</f>
        <v>#REF!</v>
      </c>
    </row>
    <row r="12" spans="1:16" x14ac:dyDescent="0.2">
      <c r="A12" s="51" t="e">
        <f t="shared" si="0"/>
        <v>#REF!</v>
      </c>
      <c r="B12" s="44">
        <v>1</v>
      </c>
      <c r="C12" s="44">
        <v>0</v>
      </c>
      <c r="D12" s="44">
        <v>0</v>
      </c>
      <c r="E12" s="44" t="str">
        <f>CONCATENATE("Количество ошибок в разделе 1: ",H12)</f>
        <v>Количество ошибок в разделе 1: 0</v>
      </c>
      <c r="F12" s="44"/>
      <c r="G12" s="44"/>
      <c r="H12" s="44">
        <f>SUM(H13:H13)</f>
        <v>0</v>
      </c>
    </row>
    <row r="13" spans="1:16" x14ac:dyDescent="0.2">
      <c r="A13" s="50" t="e">
        <f t="shared" si="0"/>
        <v>#REF!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51" t="e">
        <f t="shared" si="0"/>
        <v>#REF!</v>
      </c>
      <c r="B14" s="44">
        <v>2</v>
      </c>
      <c r="C14" s="44">
        <v>0</v>
      </c>
      <c r="D14" s="44">
        <v>0</v>
      </c>
      <c r="E14" s="44" t="e">
        <f>CONCATENATE("Количество ошибок в разделе 2: ",H14)</f>
        <v>#REF!</v>
      </c>
      <c r="F14" s="44"/>
      <c r="G14" s="44"/>
      <c r="H14" s="44" t="e">
        <f>SUM(H15:H104)</f>
        <v>#REF!</v>
      </c>
    </row>
    <row r="15" spans="1:16" x14ac:dyDescent="0.2">
      <c r="A15" s="50" t="e">
        <f t="shared" si="0"/>
        <v>#REF!</v>
      </c>
      <c r="B15" s="5">
        <v>2</v>
      </c>
      <c r="C15">
        <v>1</v>
      </c>
      <c r="D15" s="53">
        <v>1</v>
      </c>
      <c r="E15" s="52" t="s">
        <v>436</v>
      </c>
      <c r="H15">
        <f>IF('Раздел 2'!P27=SUM('Раздел 2'!P21:P24),0,1)</f>
        <v>0</v>
      </c>
    </row>
    <row r="16" spans="1:16" x14ac:dyDescent="0.2">
      <c r="A16" s="50" t="e">
        <f t="shared" si="0"/>
        <v>#REF!</v>
      </c>
      <c r="B16" s="5">
        <v>2</v>
      </c>
      <c r="C16" s="54">
        <v>2</v>
      </c>
      <c r="D16" s="54">
        <v>2</v>
      </c>
      <c r="E16" s="52" t="s">
        <v>437</v>
      </c>
      <c r="H16">
        <f>IF('Раздел 2'!Q27=SUM('Раздел 2'!Q21:Q24),0,1)</f>
        <v>0</v>
      </c>
    </row>
    <row r="17" spans="1:8" x14ac:dyDescent="0.2">
      <c r="A17" s="50" t="e">
        <f t="shared" si="0"/>
        <v>#REF!</v>
      </c>
      <c r="B17" s="5">
        <v>2</v>
      </c>
      <c r="C17">
        <v>3</v>
      </c>
      <c r="D17" s="54">
        <v>3</v>
      </c>
      <c r="E17" s="52" t="s">
        <v>438</v>
      </c>
      <c r="H17">
        <f>IF('Раздел 2'!R27=SUM('Раздел 2'!R21:R24),0,1)</f>
        <v>0</v>
      </c>
    </row>
    <row r="18" spans="1:8" x14ac:dyDescent="0.2">
      <c r="A18" s="50" t="e">
        <f t="shared" si="0"/>
        <v>#REF!</v>
      </c>
      <c r="B18" s="5">
        <v>2</v>
      </c>
      <c r="C18" s="54">
        <v>4</v>
      </c>
      <c r="D18" s="53">
        <v>4</v>
      </c>
      <c r="E18" s="52" t="s">
        <v>439</v>
      </c>
      <c r="H18" t="e">
        <f>IF('Раздел 2'!#REF!=SUM('Раздел 2'!#REF!),0,1)</f>
        <v>#REF!</v>
      </c>
    </row>
    <row r="19" spans="1:8" x14ac:dyDescent="0.2">
      <c r="A19" s="50" t="e">
        <f t="shared" si="0"/>
        <v>#REF!</v>
      </c>
      <c r="B19" s="5">
        <v>2</v>
      </c>
      <c r="C19">
        <v>5</v>
      </c>
      <c r="D19" s="54">
        <v>5</v>
      </c>
      <c r="E19" s="52" t="s">
        <v>440</v>
      </c>
      <c r="H19" t="e">
        <f>IF('Раздел 2'!#REF!=SUM('Раздел 2'!#REF!),0,1)</f>
        <v>#REF!</v>
      </c>
    </row>
    <row r="20" spans="1:8" x14ac:dyDescent="0.2">
      <c r="A20" s="50" t="e">
        <f t="shared" si="0"/>
        <v>#REF!</v>
      </c>
      <c r="B20" s="5">
        <v>2</v>
      </c>
      <c r="C20" s="54">
        <v>6</v>
      </c>
      <c r="D20" s="54">
        <v>6</v>
      </c>
      <c r="E20" s="52" t="s">
        <v>441</v>
      </c>
      <c r="H20" t="e">
        <f>IF('Раздел 2'!#REF!=SUM('Раздел 2'!#REF!),0,1)</f>
        <v>#REF!</v>
      </c>
    </row>
    <row r="21" spans="1:8" x14ac:dyDescent="0.2">
      <c r="A21" s="50" t="e">
        <f t="shared" si="0"/>
        <v>#REF!</v>
      </c>
      <c r="B21" s="5">
        <v>2</v>
      </c>
      <c r="C21">
        <v>7</v>
      </c>
      <c r="D21" s="53">
        <v>7</v>
      </c>
      <c r="E21" s="52" t="s">
        <v>442</v>
      </c>
      <c r="H21" t="e">
        <f>IF('Раздел 2'!#REF!=SUM('Раздел 2'!#REF!),0,1)</f>
        <v>#REF!</v>
      </c>
    </row>
    <row r="22" spans="1:8" x14ac:dyDescent="0.2">
      <c r="A22" s="50" t="e">
        <f t="shared" si="0"/>
        <v>#REF!</v>
      </c>
      <c r="B22" s="5">
        <v>2</v>
      </c>
      <c r="C22" s="54">
        <v>8</v>
      </c>
      <c r="D22" s="54">
        <v>8</v>
      </c>
      <c r="E22" s="52" t="s">
        <v>443</v>
      </c>
      <c r="H22" t="e">
        <f>IF('Раздел 2'!#REF!=SUM('Раздел 2'!#REF!),0,1)</f>
        <v>#REF!</v>
      </c>
    </row>
    <row r="23" spans="1:8" x14ac:dyDescent="0.2">
      <c r="A23" s="50" t="e">
        <f t="shared" si="0"/>
        <v>#REF!</v>
      </c>
      <c r="B23" s="5">
        <v>2</v>
      </c>
      <c r="C23">
        <v>9</v>
      </c>
      <c r="D23" s="54">
        <v>9</v>
      </c>
      <c r="E23" s="52" t="s">
        <v>444</v>
      </c>
      <c r="H23" t="e">
        <f>IF('Раздел 2'!P27&gt;='Раздел 2'!#REF!,0,1)</f>
        <v>#REF!</v>
      </c>
    </row>
    <row r="24" spans="1:8" x14ac:dyDescent="0.2">
      <c r="A24" s="50" t="e">
        <f t="shared" si="0"/>
        <v>#REF!</v>
      </c>
      <c r="B24" s="5">
        <v>2</v>
      </c>
      <c r="C24" s="54">
        <v>10</v>
      </c>
      <c r="D24" s="53">
        <v>10</v>
      </c>
      <c r="E24" s="52" t="s">
        <v>445</v>
      </c>
      <c r="H24" t="e">
        <f>IF('Раздел 2'!Q27&gt;='Раздел 2'!#REF!,0,1)</f>
        <v>#REF!</v>
      </c>
    </row>
    <row r="25" spans="1:8" x14ac:dyDescent="0.2">
      <c r="A25" s="50" t="e">
        <f t="shared" si="0"/>
        <v>#REF!</v>
      </c>
      <c r="B25" s="5">
        <v>2</v>
      </c>
      <c r="C25">
        <v>11</v>
      </c>
      <c r="D25" s="54">
        <v>11</v>
      </c>
      <c r="E25" s="52" t="s">
        <v>446</v>
      </c>
      <c r="H25" t="e">
        <f>IF('Раздел 2'!R27&gt;='Раздел 2'!#REF!,0,1)</f>
        <v>#REF!</v>
      </c>
    </row>
    <row r="26" spans="1:8" x14ac:dyDescent="0.2">
      <c r="A26" s="50" t="e">
        <f t="shared" si="0"/>
        <v>#REF!</v>
      </c>
      <c r="B26" s="5">
        <v>2</v>
      </c>
      <c r="C26" s="54">
        <v>12</v>
      </c>
      <c r="D26" s="54">
        <v>12</v>
      </c>
      <c r="E26" s="52" t="s">
        <v>447</v>
      </c>
      <c r="H26" t="e">
        <f>IF('Раздел 2'!#REF!&gt;='Раздел 2'!#REF!,0,1)</f>
        <v>#REF!</v>
      </c>
    </row>
    <row r="27" spans="1:8" x14ac:dyDescent="0.2">
      <c r="A27" s="50" t="e">
        <f t="shared" si="0"/>
        <v>#REF!</v>
      </c>
      <c r="B27" s="5">
        <v>2</v>
      </c>
      <c r="C27">
        <v>13</v>
      </c>
      <c r="D27" s="53">
        <v>13</v>
      </c>
      <c r="E27" s="52" t="s">
        <v>448</v>
      </c>
      <c r="H27" t="e">
        <f>IF('Раздел 2'!#REF!&gt;='Раздел 2'!#REF!,0,1)</f>
        <v>#REF!</v>
      </c>
    </row>
    <row r="28" spans="1:8" x14ac:dyDescent="0.2">
      <c r="A28" s="50" t="e">
        <f t="shared" si="0"/>
        <v>#REF!</v>
      </c>
      <c r="B28" s="5">
        <v>2</v>
      </c>
      <c r="C28" s="54">
        <v>14</v>
      </c>
      <c r="D28" s="54">
        <v>14</v>
      </c>
      <c r="E28" s="52" t="s">
        <v>449</v>
      </c>
      <c r="H28" t="e">
        <f>IF('Раздел 2'!#REF!&gt;='Раздел 2'!#REF!,0,1)</f>
        <v>#REF!</v>
      </c>
    </row>
    <row r="29" spans="1:8" x14ac:dyDescent="0.2">
      <c r="A29" s="50" t="e">
        <f t="shared" si="0"/>
        <v>#REF!</v>
      </c>
      <c r="B29" s="5">
        <v>2</v>
      </c>
      <c r="C29">
        <v>15</v>
      </c>
      <c r="D29" s="54">
        <v>15</v>
      </c>
      <c r="E29" s="52" t="s">
        <v>450</v>
      </c>
      <c r="H29" t="e">
        <f>IF('Раздел 2'!#REF!&gt;='Раздел 2'!#REF!,0,1)</f>
        <v>#REF!</v>
      </c>
    </row>
    <row r="30" spans="1:8" x14ac:dyDescent="0.2">
      <c r="A30" s="50" t="e">
        <f t="shared" si="0"/>
        <v>#REF!</v>
      </c>
      <c r="B30" s="5">
        <v>2</v>
      </c>
      <c r="C30" s="54">
        <v>16</v>
      </c>
      <c r="D30" s="53">
        <v>16</v>
      </c>
      <c r="E30" s="52" t="s">
        <v>451</v>
      </c>
      <c r="H30" t="e">
        <f>IF('Раздел 2'!#REF!&gt;='Раздел 2'!#REF!,0,1)</f>
        <v>#REF!</v>
      </c>
    </row>
    <row r="31" spans="1:8" x14ac:dyDescent="0.2">
      <c r="A31" s="50" t="e">
        <f t="shared" si="0"/>
        <v>#REF!</v>
      </c>
      <c r="B31" s="5">
        <v>2</v>
      </c>
      <c r="C31">
        <v>17</v>
      </c>
      <c r="D31" s="54">
        <v>17</v>
      </c>
      <c r="E31" s="52" t="s">
        <v>452</v>
      </c>
      <c r="H31" t="e">
        <f>IF('Раздел 2'!P27&gt;='Раздел 2'!#REF!,0,1)</f>
        <v>#REF!</v>
      </c>
    </row>
    <row r="32" spans="1:8" x14ac:dyDescent="0.2">
      <c r="A32" s="50" t="e">
        <f t="shared" si="0"/>
        <v>#REF!</v>
      </c>
      <c r="B32" s="5">
        <v>2</v>
      </c>
      <c r="C32" s="54">
        <v>18</v>
      </c>
      <c r="D32" s="54">
        <v>18</v>
      </c>
      <c r="E32" s="52" t="s">
        <v>453</v>
      </c>
      <c r="H32" t="e">
        <f>IF('Раздел 2'!Q27&gt;='Раздел 2'!#REF!,0,1)</f>
        <v>#REF!</v>
      </c>
    </row>
    <row r="33" spans="1:8" x14ac:dyDescent="0.2">
      <c r="A33" s="50" t="e">
        <f t="shared" si="0"/>
        <v>#REF!</v>
      </c>
      <c r="B33" s="5">
        <v>2</v>
      </c>
      <c r="C33">
        <v>19</v>
      </c>
      <c r="D33" s="53">
        <v>19</v>
      </c>
      <c r="E33" s="52" t="s">
        <v>454</v>
      </c>
      <c r="H33" t="e">
        <f>IF('Раздел 2'!R27&gt;='Раздел 2'!#REF!,0,1)</f>
        <v>#REF!</v>
      </c>
    </row>
    <row r="34" spans="1:8" x14ac:dyDescent="0.2">
      <c r="A34" s="50" t="e">
        <f t="shared" si="0"/>
        <v>#REF!</v>
      </c>
      <c r="B34" s="5">
        <v>2</v>
      </c>
      <c r="C34" s="54">
        <v>20</v>
      </c>
      <c r="D34" s="54">
        <v>20</v>
      </c>
      <c r="E34" s="52" t="s">
        <v>455</v>
      </c>
      <c r="H34" t="e">
        <f>IF('Раздел 2'!#REF!&gt;='Раздел 2'!#REF!,0,1)</f>
        <v>#REF!</v>
      </c>
    </row>
    <row r="35" spans="1:8" x14ac:dyDescent="0.2">
      <c r="A35" s="50" t="e">
        <f t="shared" si="0"/>
        <v>#REF!</v>
      </c>
      <c r="B35" s="5">
        <v>2</v>
      </c>
      <c r="C35">
        <v>21</v>
      </c>
      <c r="D35" s="54">
        <v>21</v>
      </c>
      <c r="E35" s="52" t="s">
        <v>456</v>
      </c>
      <c r="H35" t="e">
        <f>IF('Раздел 2'!#REF!&gt;='Раздел 2'!#REF!,0,1)</f>
        <v>#REF!</v>
      </c>
    </row>
    <row r="36" spans="1:8" x14ac:dyDescent="0.2">
      <c r="A36" s="50" t="e">
        <f t="shared" si="0"/>
        <v>#REF!</v>
      </c>
      <c r="B36" s="5">
        <v>2</v>
      </c>
      <c r="C36" s="54">
        <v>22</v>
      </c>
      <c r="D36" s="53">
        <v>22</v>
      </c>
      <c r="E36" s="52" t="s">
        <v>457</v>
      </c>
      <c r="H36" t="e">
        <f>IF('Раздел 2'!#REF!&gt;='Раздел 2'!#REF!,0,1)</f>
        <v>#REF!</v>
      </c>
    </row>
    <row r="37" spans="1:8" x14ac:dyDescent="0.2">
      <c r="A37" s="50" t="e">
        <f t="shared" si="0"/>
        <v>#REF!</v>
      </c>
      <c r="B37" s="5">
        <v>2</v>
      </c>
      <c r="C37">
        <v>23</v>
      </c>
      <c r="D37" s="54">
        <v>23</v>
      </c>
      <c r="E37" s="52" t="s">
        <v>458</v>
      </c>
      <c r="H37" t="e">
        <f>IF('Раздел 2'!#REF!&gt;='Раздел 2'!#REF!,0,1)</f>
        <v>#REF!</v>
      </c>
    </row>
    <row r="38" spans="1:8" x14ac:dyDescent="0.2">
      <c r="A38" s="50" t="e">
        <f t="shared" si="0"/>
        <v>#REF!</v>
      </c>
      <c r="B38" s="5">
        <v>2</v>
      </c>
      <c r="C38" s="54">
        <v>24</v>
      </c>
      <c r="D38" s="54">
        <v>24</v>
      </c>
      <c r="E38" s="52" t="s">
        <v>459</v>
      </c>
      <c r="H38" t="e">
        <f>IF('Раздел 2'!#REF!&gt;='Раздел 2'!#REF!,0,1)</f>
        <v>#REF!</v>
      </c>
    </row>
    <row r="39" spans="1:8" x14ac:dyDescent="0.2">
      <c r="A39" s="50" t="e">
        <f t="shared" si="0"/>
        <v>#REF!</v>
      </c>
      <c r="B39" s="5">
        <v>2</v>
      </c>
      <c r="C39">
        <v>25</v>
      </c>
      <c r="D39" s="53">
        <v>25</v>
      </c>
      <c r="E39" s="52" t="s">
        <v>460</v>
      </c>
      <c r="H39">
        <f>IF('Раздел 2'!P27&gt;='Раздел 2'!Q27,0,1)</f>
        <v>0</v>
      </c>
    </row>
    <row r="40" spans="1:8" x14ac:dyDescent="0.2">
      <c r="A40" s="50" t="e">
        <f t="shared" si="0"/>
        <v>#REF!</v>
      </c>
      <c r="B40" s="5">
        <v>2</v>
      </c>
      <c r="C40" s="54">
        <v>26</v>
      </c>
      <c r="D40" s="54">
        <v>26</v>
      </c>
      <c r="E40" s="52" t="s">
        <v>461</v>
      </c>
      <c r="H40">
        <f>IF('Раздел 2'!P21&gt;='Раздел 2'!Q21,0,1)</f>
        <v>0</v>
      </c>
    </row>
    <row r="41" spans="1:8" x14ac:dyDescent="0.2">
      <c r="A41" s="50" t="e">
        <f t="shared" si="0"/>
        <v>#REF!</v>
      </c>
      <c r="B41" s="5">
        <v>2</v>
      </c>
      <c r="C41">
        <v>27</v>
      </c>
      <c r="D41" s="54">
        <v>27</v>
      </c>
      <c r="E41" s="52" t="s">
        <v>462</v>
      </c>
      <c r="H41">
        <f>IF('Раздел 2'!P24&gt;='Раздел 2'!Q24,0,1)</f>
        <v>0</v>
      </c>
    </row>
    <row r="42" spans="1:8" x14ac:dyDescent="0.2">
      <c r="A42" s="50" t="e">
        <f t="shared" si="0"/>
        <v>#REF!</v>
      </c>
      <c r="B42" s="5">
        <v>2</v>
      </c>
      <c r="C42" s="54">
        <v>28</v>
      </c>
      <c r="D42" s="53">
        <v>28</v>
      </c>
      <c r="E42" s="52" t="s">
        <v>463</v>
      </c>
      <c r="H42" t="e">
        <f>IF('Раздел 2'!#REF!&gt;='Раздел 2'!#REF!,0,1)</f>
        <v>#REF!</v>
      </c>
    </row>
    <row r="43" spans="1:8" x14ac:dyDescent="0.2">
      <c r="A43" s="50" t="e">
        <f t="shared" si="0"/>
        <v>#REF!</v>
      </c>
      <c r="B43" s="5">
        <v>2</v>
      </c>
      <c r="C43">
        <v>29</v>
      </c>
      <c r="D43" s="54">
        <v>29</v>
      </c>
      <c r="E43" s="52" t="s">
        <v>464</v>
      </c>
      <c r="H43" t="e">
        <f>IF('Раздел 2'!#REF!&gt;='Раздел 2'!#REF!,0,1)</f>
        <v>#REF!</v>
      </c>
    </row>
    <row r="44" spans="1:8" x14ac:dyDescent="0.2">
      <c r="A44" s="50" t="e">
        <f t="shared" si="0"/>
        <v>#REF!</v>
      </c>
      <c r="B44" s="5">
        <v>2</v>
      </c>
      <c r="C44" s="54">
        <v>30</v>
      </c>
      <c r="D44" s="54">
        <v>30</v>
      </c>
      <c r="E44" s="52" t="s">
        <v>465</v>
      </c>
      <c r="H44" t="e">
        <f>IF('Раздел 2'!#REF!&gt;='Раздел 2'!#REF!,0,1)</f>
        <v>#REF!</v>
      </c>
    </row>
    <row r="45" spans="1:8" x14ac:dyDescent="0.2">
      <c r="A45" s="50" t="e">
        <f t="shared" si="0"/>
        <v>#REF!</v>
      </c>
      <c r="B45" s="5">
        <v>2</v>
      </c>
      <c r="C45">
        <v>31</v>
      </c>
      <c r="D45" s="53">
        <v>31</v>
      </c>
      <c r="E45" s="52" t="s">
        <v>466</v>
      </c>
      <c r="H45" t="e">
        <f>IF('Раздел 2'!#REF!&gt;='Раздел 2'!#REF!,0,1)</f>
        <v>#REF!</v>
      </c>
    </row>
    <row r="46" spans="1:8" x14ac:dyDescent="0.2">
      <c r="A46" s="50" t="e">
        <f t="shared" si="0"/>
        <v>#REF!</v>
      </c>
      <c r="B46" s="5">
        <v>2</v>
      </c>
      <c r="C46" s="54">
        <v>32</v>
      </c>
      <c r="D46" s="54">
        <v>32</v>
      </c>
      <c r="E46" s="52" t="s">
        <v>467</v>
      </c>
      <c r="H46" t="e">
        <f>IF('Раздел 2'!#REF!&gt;='Раздел 2'!#REF!,0,1)</f>
        <v>#REF!</v>
      </c>
    </row>
    <row r="47" spans="1:8" x14ac:dyDescent="0.2">
      <c r="A47" s="50" t="e">
        <f t="shared" si="0"/>
        <v>#REF!</v>
      </c>
      <c r="B47" s="5">
        <v>2</v>
      </c>
      <c r="C47">
        <v>33</v>
      </c>
      <c r="D47" s="54">
        <v>33</v>
      </c>
      <c r="E47" s="52" t="s">
        <v>468</v>
      </c>
      <c r="H47" t="e">
        <f>IF('Раздел 2'!#REF!&gt;='Раздел 2'!#REF!,0,1)</f>
        <v>#REF!</v>
      </c>
    </row>
    <row r="48" spans="1:8" x14ac:dyDescent="0.2">
      <c r="A48" s="50" t="e">
        <f t="shared" si="0"/>
        <v>#REF!</v>
      </c>
      <c r="B48" s="5">
        <v>2</v>
      </c>
      <c r="C48" s="54">
        <v>34</v>
      </c>
      <c r="D48" s="53">
        <v>34</v>
      </c>
      <c r="E48" s="52" t="s">
        <v>469</v>
      </c>
      <c r="H48" t="e">
        <f>IF('Раздел 2'!#REF!&gt;='Раздел 2'!#REF!,0,1)</f>
        <v>#REF!</v>
      </c>
    </row>
    <row r="49" spans="1:8" x14ac:dyDescent="0.2">
      <c r="A49" s="50" t="e">
        <f t="shared" si="0"/>
        <v>#REF!</v>
      </c>
      <c r="B49" s="5">
        <v>2</v>
      </c>
      <c r="C49">
        <v>35</v>
      </c>
      <c r="D49" s="54">
        <v>35</v>
      </c>
      <c r="E49" s="52" t="s">
        <v>470</v>
      </c>
      <c r="H49" t="e">
        <f>IF('Раздел 2'!#REF!&gt;='Раздел 2'!#REF!,0,1)</f>
        <v>#REF!</v>
      </c>
    </row>
    <row r="50" spans="1:8" x14ac:dyDescent="0.2">
      <c r="A50" s="50" t="e">
        <f t="shared" si="0"/>
        <v>#REF!</v>
      </c>
      <c r="B50" s="5">
        <v>2</v>
      </c>
      <c r="C50" s="54">
        <v>36</v>
      </c>
      <c r="D50" s="54">
        <v>36</v>
      </c>
      <c r="E50" s="52" t="s">
        <v>471</v>
      </c>
      <c r="H50" t="e">
        <f>IF('Раздел 2'!R27&gt;='Раздел 2'!#REF!,0,1)</f>
        <v>#REF!</v>
      </c>
    </row>
    <row r="51" spans="1:8" x14ac:dyDescent="0.2">
      <c r="A51" s="50" t="e">
        <f t="shared" si="0"/>
        <v>#REF!</v>
      </c>
      <c r="B51" s="5">
        <v>2</v>
      </c>
      <c r="C51">
        <v>37</v>
      </c>
      <c r="D51" s="53">
        <v>37</v>
      </c>
      <c r="E51" s="52" t="s">
        <v>472</v>
      </c>
      <c r="H51" t="e">
        <f>IF('Раздел 2'!R21&gt;='Раздел 2'!#REF!,0,1)</f>
        <v>#REF!</v>
      </c>
    </row>
    <row r="52" spans="1:8" x14ac:dyDescent="0.2">
      <c r="A52" s="50" t="e">
        <f t="shared" si="0"/>
        <v>#REF!</v>
      </c>
      <c r="B52" s="5">
        <v>2</v>
      </c>
      <c r="C52" s="54">
        <v>38</v>
      </c>
      <c r="D52" s="54">
        <v>38</v>
      </c>
      <c r="E52" s="52" t="s">
        <v>473</v>
      </c>
      <c r="H52" t="e">
        <f>IF('Раздел 2'!R24&gt;='Раздел 2'!#REF!,0,1)</f>
        <v>#REF!</v>
      </c>
    </row>
    <row r="53" spans="1:8" x14ac:dyDescent="0.2">
      <c r="A53" s="50" t="e">
        <f t="shared" si="0"/>
        <v>#REF!</v>
      </c>
      <c r="B53" s="5">
        <v>2</v>
      </c>
      <c r="C53">
        <v>39</v>
      </c>
      <c r="D53" s="54">
        <v>39</v>
      </c>
      <c r="E53" s="52" t="s">
        <v>474</v>
      </c>
      <c r="H53" t="e">
        <f>IF('Раздел 2'!#REF!&gt;='Раздел 2'!#REF!,0,1)</f>
        <v>#REF!</v>
      </c>
    </row>
    <row r="54" spans="1:8" x14ac:dyDescent="0.2">
      <c r="A54" s="50" t="e">
        <f t="shared" si="0"/>
        <v>#REF!</v>
      </c>
      <c r="B54" s="5">
        <v>2</v>
      </c>
      <c r="C54" s="54">
        <v>40</v>
      </c>
      <c r="D54" s="53">
        <v>40</v>
      </c>
      <c r="E54" s="52" t="s">
        <v>475</v>
      </c>
      <c r="H54" t="e">
        <f>IF('Раздел 2'!#REF!&gt;='Раздел 2'!#REF!,0,1)</f>
        <v>#REF!</v>
      </c>
    </row>
    <row r="55" spans="1:8" x14ac:dyDescent="0.2">
      <c r="A55" s="50" t="e">
        <f t="shared" si="0"/>
        <v>#REF!</v>
      </c>
      <c r="B55" s="5">
        <v>2</v>
      </c>
      <c r="C55">
        <v>41</v>
      </c>
      <c r="D55" s="54">
        <v>41</v>
      </c>
      <c r="E55" s="52" t="s">
        <v>476</v>
      </c>
      <c r="H55" t="e">
        <f>IF('Раздел 2'!#REF!&gt;='Раздел 2'!#REF!,0,1)</f>
        <v>#REF!</v>
      </c>
    </row>
    <row r="56" spans="1:8" x14ac:dyDescent="0.2">
      <c r="A56" s="50" t="e">
        <f t="shared" si="0"/>
        <v>#REF!</v>
      </c>
      <c r="B56" s="5">
        <v>2</v>
      </c>
      <c r="C56" s="54">
        <v>42</v>
      </c>
      <c r="D56" s="54">
        <v>42</v>
      </c>
      <c r="E56" s="52" t="s">
        <v>477</v>
      </c>
      <c r="H56" t="e">
        <f>IF('Раздел 2'!#REF!&gt;='Раздел 2'!#REF!,0,1)</f>
        <v>#REF!</v>
      </c>
    </row>
    <row r="57" spans="1:8" x14ac:dyDescent="0.2">
      <c r="A57" s="50" t="e">
        <f t="shared" si="0"/>
        <v>#REF!</v>
      </c>
      <c r="B57" s="5">
        <v>2</v>
      </c>
      <c r="C57">
        <v>43</v>
      </c>
      <c r="D57" s="53">
        <v>43</v>
      </c>
      <c r="E57" s="52" t="s">
        <v>478</v>
      </c>
      <c r="H57" t="e">
        <f>IF('Раздел 2'!#REF!&gt;='Раздел 2'!#REF!,0,1)</f>
        <v>#REF!</v>
      </c>
    </row>
    <row r="58" spans="1:8" x14ac:dyDescent="0.2">
      <c r="A58" s="50" t="e">
        <f t="shared" si="0"/>
        <v>#REF!</v>
      </c>
      <c r="B58" s="5">
        <v>2</v>
      </c>
      <c r="C58" s="54">
        <v>44</v>
      </c>
      <c r="D58" s="54">
        <v>44</v>
      </c>
      <c r="E58" s="52" t="s">
        <v>479</v>
      </c>
      <c r="H58" t="e">
        <f>IF('Раздел 2'!#REF!&gt;='Раздел 2'!#REF!,0,1)</f>
        <v>#REF!</v>
      </c>
    </row>
    <row r="59" spans="1:8" x14ac:dyDescent="0.2">
      <c r="A59" s="50" t="e">
        <f t="shared" si="0"/>
        <v>#REF!</v>
      </c>
      <c r="B59" s="5">
        <v>2</v>
      </c>
      <c r="C59">
        <v>45</v>
      </c>
      <c r="D59" s="54">
        <v>45</v>
      </c>
      <c r="E59" s="52" t="s">
        <v>480</v>
      </c>
      <c r="H59" t="e">
        <f>IF('Раздел 2'!#REF!&gt;='Раздел 2'!#REF!,0,1)</f>
        <v>#REF!</v>
      </c>
    </row>
    <row r="60" spans="1:8" x14ac:dyDescent="0.2">
      <c r="A60" s="50" t="e">
        <f t="shared" si="0"/>
        <v>#REF!</v>
      </c>
      <c r="B60" s="5">
        <v>2</v>
      </c>
      <c r="C60" s="54">
        <v>46</v>
      </c>
      <c r="D60" s="53">
        <v>46</v>
      </c>
      <c r="E60" s="52" t="s">
        <v>481</v>
      </c>
      <c r="H60" t="e">
        <f>IF('Раздел 2'!#REF!&gt;='Раздел 2'!#REF!,0,1)</f>
        <v>#REF!</v>
      </c>
    </row>
    <row r="61" spans="1:8" x14ac:dyDescent="0.2">
      <c r="A61" s="50" t="e">
        <f t="shared" si="0"/>
        <v>#REF!</v>
      </c>
      <c r="B61" s="5">
        <v>2</v>
      </c>
      <c r="C61">
        <v>47</v>
      </c>
      <c r="D61" s="54">
        <v>47</v>
      </c>
      <c r="E61" s="52" t="s">
        <v>482</v>
      </c>
      <c r="H61" t="e">
        <f>IF('Раздел 2'!R27&gt;='Раздел 2'!#REF!,0,1)</f>
        <v>#REF!</v>
      </c>
    </row>
    <row r="62" spans="1:8" x14ac:dyDescent="0.2">
      <c r="A62" s="50" t="e">
        <f t="shared" si="0"/>
        <v>#REF!</v>
      </c>
      <c r="B62" s="5">
        <v>2</v>
      </c>
      <c r="C62" s="54">
        <v>48</v>
      </c>
      <c r="D62" s="54">
        <v>48</v>
      </c>
      <c r="E62" s="52" t="s">
        <v>483</v>
      </c>
      <c r="H62" t="e">
        <f>IF('Раздел 2'!R21&gt;='Раздел 2'!#REF!,0,1)</f>
        <v>#REF!</v>
      </c>
    </row>
    <row r="63" spans="1:8" x14ac:dyDescent="0.2">
      <c r="A63" s="50" t="e">
        <f t="shared" si="0"/>
        <v>#REF!</v>
      </c>
      <c r="B63" s="5">
        <v>2</v>
      </c>
      <c r="C63">
        <v>49</v>
      </c>
      <c r="D63" s="53">
        <v>49</v>
      </c>
      <c r="E63" s="52" t="s">
        <v>484</v>
      </c>
      <c r="H63" t="e">
        <f>IF('Раздел 2'!R24&gt;='Раздел 2'!#REF!,0,1)</f>
        <v>#REF!</v>
      </c>
    </row>
    <row r="64" spans="1:8" x14ac:dyDescent="0.2">
      <c r="A64" s="50" t="e">
        <f t="shared" si="0"/>
        <v>#REF!</v>
      </c>
      <c r="B64" s="5">
        <v>2</v>
      </c>
      <c r="C64" s="54">
        <v>50</v>
      </c>
      <c r="D64" s="54">
        <v>50</v>
      </c>
      <c r="E64" s="52" t="s">
        <v>485</v>
      </c>
      <c r="H64" t="e">
        <f>IF('Раздел 2'!#REF!&gt;='Раздел 2'!#REF!,0,1)</f>
        <v>#REF!</v>
      </c>
    </row>
    <row r="65" spans="1:8" x14ac:dyDescent="0.2">
      <c r="A65" s="50" t="e">
        <f t="shared" si="0"/>
        <v>#REF!</v>
      </c>
      <c r="B65" s="5">
        <v>2</v>
      </c>
      <c r="C65">
        <v>51</v>
      </c>
      <c r="D65" s="54">
        <v>51</v>
      </c>
      <c r="E65" s="52" t="s">
        <v>486</v>
      </c>
      <c r="H65" t="e">
        <f>IF('Раздел 2'!#REF!&gt;='Раздел 2'!#REF!,0,1)</f>
        <v>#REF!</v>
      </c>
    </row>
    <row r="66" spans="1:8" x14ac:dyDescent="0.2">
      <c r="A66" s="50" t="e">
        <f t="shared" si="0"/>
        <v>#REF!</v>
      </c>
      <c r="B66" s="5">
        <v>2</v>
      </c>
      <c r="C66" s="54">
        <v>52</v>
      </c>
      <c r="D66" s="53">
        <v>52</v>
      </c>
      <c r="E66" s="52" t="s">
        <v>487</v>
      </c>
      <c r="H66" t="e">
        <f>IF('Раздел 2'!#REF!&gt;='Раздел 2'!#REF!,0,1)</f>
        <v>#REF!</v>
      </c>
    </row>
    <row r="67" spans="1:8" x14ac:dyDescent="0.2">
      <c r="A67" s="50" t="e">
        <f t="shared" ref="A67:A130" si="1">P_3</f>
        <v>#REF!</v>
      </c>
      <c r="B67" s="5">
        <v>2</v>
      </c>
      <c r="C67">
        <v>53</v>
      </c>
      <c r="D67" s="54">
        <v>53</v>
      </c>
      <c r="E67" s="52" t="s">
        <v>488</v>
      </c>
      <c r="H67" t="e">
        <f>IF('Раздел 2'!#REF!&gt;='Раздел 2'!#REF!,0,1)</f>
        <v>#REF!</v>
      </c>
    </row>
    <row r="68" spans="1:8" x14ac:dyDescent="0.2">
      <c r="A68" s="50" t="e">
        <f t="shared" si="1"/>
        <v>#REF!</v>
      </c>
      <c r="B68" s="5">
        <v>2</v>
      </c>
      <c r="C68" s="54">
        <v>54</v>
      </c>
      <c r="D68" s="54">
        <v>54</v>
      </c>
      <c r="E68" s="52" t="s">
        <v>489</v>
      </c>
      <c r="H68" t="e">
        <f>IF('Раздел 2'!#REF!&gt;='Раздел 2'!#REF!,0,1)</f>
        <v>#REF!</v>
      </c>
    </row>
    <row r="69" spans="1:8" x14ac:dyDescent="0.2">
      <c r="A69" s="50" t="e">
        <f t="shared" si="1"/>
        <v>#REF!</v>
      </c>
      <c r="B69" s="5">
        <v>2</v>
      </c>
      <c r="C69">
        <v>55</v>
      </c>
      <c r="D69" s="53">
        <v>55</v>
      </c>
      <c r="E69" s="52" t="s">
        <v>490</v>
      </c>
      <c r="H69" t="e">
        <f>IF('Раздел 2'!#REF!&gt;='Раздел 2'!#REF!,0,1)</f>
        <v>#REF!</v>
      </c>
    </row>
    <row r="70" spans="1:8" x14ac:dyDescent="0.2">
      <c r="A70" s="50" t="e">
        <f t="shared" si="1"/>
        <v>#REF!</v>
      </c>
      <c r="B70" s="5">
        <v>2</v>
      </c>
      <c r="C70" s="54">
        <v>56</v>
      </c>
      <c r="D70" s="54">
        <v>56</v>
      </c>
      <c r="E70" s="52" t="s">
        <v>491</v>
      </c>
      <c r="H70" t="e">
        <f>IF('Раздел 2'!#REF!&gt;='Раздел 2'!#REF!,0,1)</f>
        <v>#REF!</v>
      </c>
    </row>
    <row r="71" spans="1:8" x14ac:dyDescent="0.2">
      <c r="A71" s="50" t="e">
        <f t="shared" si="1"/>
        <v>#REF!</v>
      </c>
      <c r="B71" s="5">
        <v>2</v>
      </c>
      <c r="C71">
        <v>57</v>
      </c>
      <c r="D71" s="54">
        <v>57</v>
      </c>
      <c r="E71" s="52" t="s">
        <v>492</v>
      </c>
      <c r="H71" t="e">
        <f>IF('Раздел 2'!#REF!&gt;='Раздел 2'!#REF!,0,1)</f>
        <v>#REF!</v>
      </c>
    </row>
    <row r="72" spans="1:8" x14ac:dyDescent="0.2">
      <c r="A72" s="50" t="e">
        <f t="shared" si="1"/>
        <v>#REF!</v>
      </c>
      <c r="B72" s="5">
        <v>2</v>
      </c>
      <c r="C72" s="54">
        <v>58</v>
      </c>
      <c r="D72" s="53">
        <v>58</v>
      </c>
      <c r="E72" s="52" t="s">
        <v>493</v>
      </c>
      <c r="H72" t="e">
        <f>IF('Раздел 2'!R27&gt;='Раздел 2'!#REF!,0,1)</f>
        <v>#REF!</v>
      </c>
    </row>
    <row r="73" spans="1:8" x14ac:dyDescent="0.2">
      <c r="A73" s="50" t="e">
        <f t="shared" si="1"/>
        <v>#REF!</v>
      </c>
      <c r="B73" s="5">
        <v>2</v>
      </c>
      <c r="C73">
        <v>59</v>
      </c>
      <c r="D73" s="54">
        <v>59</v>
      </c>
      <c r="E73" s="52" t="s">
        <v>494</v>
      </c>
      <c r="H73" t="e">
        <f>IF('Раздел 2'!R21&gt;='Раздел 2'!#REF!,0,1)</f>
        <v>#REF!</v>
      </c>
    </row>
    <row r="74" spans="1:8" x14ac:dyDescent="0.2">
      <c r="A74" s="50" t="e">
        <f t="shared" si="1"/>
        <v>#REF!</v>
      </c>
      <c r="B74" s="5">
        <v>2</v>
      </c>
      <c r="C74" s="54">
        <v>60</v>
      </c>
      <c r="D74" s="54">
        <v>60</v>
      </c>
      <c r="E74" s="52" t="s">
        <v>495</v>
      </c>
      <c r="H74" t="e">
        <f>IF('Раздел 2'!R24&gt;='Раздел 2'!#REF!,0,1)</f>
        <v>#REF!</v>
      </c>
    </row>
    <row r="75" spans="1:8" x14ac:dyDescent="0.2">
      <c r="A75" s="50" t="e">
        <f t="shared" si="1"/>
        <v>#REF!</v>
      </c>
      <c r="B75" s="5">
        <v>2</v>
      </c>
      <c r="C75">
        <v>61</v>
      </c>
      <c r="D75" s="53">
        <v>61</v>
      </c>
      <c r="E75" s="52" t="s">
        <v>496</v>
      </c>
      <c r="H75" t="e">
        <f>IF('Раздел 2'!#REF!&gt;='Раздел 2'!#REF!,0,1)</f>
        <v>#REF!</v>
      </c>
    </row>
    <row r="76" spans="1:8" x14ac:dyDescent="0.2">
      <c r="A76" s="50" t="e">
        <f t="shared" si="1"/>
        <v>#REF!</v>
      </c>
      <c r="B76" s="5">
        <v>2</v>
      </c>
      <c r="C76" s="54">
        <v>62</v>
      </c>
      <c r="D76" s="54">
        <v>62</v>
      </c>
      <c r="E76" s="52" t="s">
        <v>497</v>
      </c>
      <c r="H76" t="e">
        <f>IF('Раздел 2'!#REF!&gt;='Раздел 2'!#REF!,0,1)</f>
        <v>#REF!</v>
      </c>
    </row>
    <row r="77" spans="1:8" x14ac:dyDescent="0.2">
      <c r="A77" s="50" t="e">
        <f t="shared" si="1"/>
        <v>#REF!</v>
      </c>
      <c r="B77" s="5">
        <v>2</v>
      </c>
      <c r="C77">
        <v>63</v>
      </c>
      <c r="D77" s="54">
        <v>63</v>
      </c>
      <c r="E77" s="52" t="s">
        <v>498</v>
      </c>
      <c r="H77" t="e">
        <f>IF('Раздел 2'!#REF!&gt;='Раздел 2'!#REF!,0,1)</f>
        <v>#REF!</v>
      </c>
    </row>
    <row r="78" spans="1:8" x14ac:dyDescent="0.2">
      <c r="A78" s="50" t="e">
        <f t="shared" si="1"/>
        <v>#REF!</v>
      </c>
      <c r="B78" s="5">
        <v>2</v>
      </c>
      <c r="C78" s="54">
        <v>64</v>
      </c>
      <c r="D78" s="53">
        <v>64</v>
      </c>
      <c r="E78" s="52" t="s">
        <v>499</v>
      </c>
      <c r="H78" t="e">
        <f>IF('Раздел 2'!#REF!&gt;='Раздел 2'!#REF!,0,1)</f>
        <v>#REF!</v>
      </c>
    </row>
    <row r="79" spans="1:8" x14ac:dyDescent="0.2">
      <c r="A79" s="50" t="e">
        <f t="shared" si="1"/>
        <v>#REF!</v>
      </c>
      <c r="B79" s="5">
        <v>2</v>
      </c>
      <c r="C79">
        <v>65</v>
      </c>
      <c r="D79" s="54">
        <v>65</v>
      </c>
      <c r="E79" s="52" t="s">
        <v>500</v>
      </c>
      <c r="H79" t="e">
        <f>IF('Раздел 2'!#REF!&gt;='Раздел 2'!#REF!,0,1)</f>
        <v>#REF!</v>
      </c>
    </row>
    <row r="80" spans="1:8" x14ac:dyDescent="0.2">
      <c r="A80" s="50" t="e">
        <f t="shared" si="1"/>
        <v>#REF!</v>
      </c>
      <c r="B80" s="5">
        <v>2</v>
      </c>
      <c r="C80" s="54">
        <v>66</v>
      </c>
      <c r="D80" s="54">
        <v>66</v>
      </c>
      <c r="E80" s="52" t="s">
        <v>501</v>
      </c>
      <c r="H80" t="e">
        <f>IF('Раздел 2'!#REF!&gt;='Раздел 2'!#REF!,0,1)</f>
        <v>#REF!</v>
      </c>
    </row>
    <row r="81" spans="1:8" x14ac:dyDescent="0.2">
      <c r="A81" s="50" t="e">
        <f t="shared" si="1"/>
        <v>#REF!</v>
      </c>
      <c r="B81" s="5">
        <v>2</v>
      </c>
      <c r="C81">
        <v>67</v>
      </c>
      <c r="D81" s="53">
        <v>67</v>
      </c>
      <c r="E81" s="52" t="s">
        <v>502</v>
      </c>
      <c r="H81" t="e">
        <f>IF('Раздел 2'!#REF!&gt;='Раздел 2'!#REF!,0,1)</f>
        <v>#REF!</v>
      </c>
    </row>
    <row r="82" spans="1:8" x14ac:dyDescent="0.2">
      <c r="A82" s="50" t="e">
        <f t="shared" si="1"/>
        <v>#REF!</v>
      </c>
      <c r="B82" s="5">
        <v>2</v>
      </c>
      <c r="C82" s="54">
        <v>68</v>
      </c>
      <c r="D82" s="54">
        <v>68</v>
      </c>
      <c r="E82" s="52" t="s">
        <v>503</v>
      </c>
      <c r="H82" t="e">
        <f>IF('Раздел 2'!#REF!&gt;='Раздел 2'!#REF!,0,1)</f>
        <v>#REF!</v>
      </c>
    </row>
    <row r="83" spans="1:8" x14ac:dyDescent="0.2">
      <c r="A83" s="50" t="e">
        <f t="shared" si="1"/>
        <v>#REF!</v>
      </c>
      <c r="B83" s="5">
        <v>2</v>
      </c>
      <c r="C83">
        <v>69</v>
      </c>
      <c r="D83" s="54">
        <v>69</v>
      </c>
      <c r="E83" s="52" t="s">
        <v>504</v>
      </c>
      <c r="H83" t="e">
        <f>IF('Раздел 2'!R27&gt;='Раздел 2'!#REF!,0,1)</f>
        <v>#REF!</v>
      </c>
    </row>
    <row r="84" spans="1:8" x14ac:dyDescent="0.2">
      <c r="A84" s="50" t="e">
        <f t="shared" si="1"/>
        <v>#REF!</v>
      </c>
      <c r="B84" s="5">
        <v>2</v>
      </c>
      <c r="C84" s="54">
        <v>70</v>
      </c>
      <c r="D84" s="53">
        <v>70</v>
      </c>
      <c r="E84" s="52" t="s">
        <v>505</v>
      </c>
      <c r="H84" t="e">
        <f>IF('Раздел 2'!R21&gt;='Раздел 2'!#REF!,0,1)</f>
        <v>#REF!</v>
      </c>
    </row>
    <row r="85" spans="1:8" x14ac:dyDescent="0.2">
      <c r="A85" s="50" t="e">
        <f t="shared" si="1"/>
        <v>#REF!</v>
      </c>
      <c r="B85" s="5">
        <v>2</v>
      </c>
      <c r="C85">
        <v>71</v>
      </c>
      <c r="D85" s="54">
        <v>71</v>
      </c>
      <c r="E85" s="52" t="s">
        <v>506</v>
      </c>
      <c r="H85" t="e">
        <f>IF('Раздел 2'!R24&gt;='Раздел 2'!#REF!,0,1)</f>
        <v>#REF!</v>
      </c>
    </row>
    <row r="86" spans="1:8" x14ac:dyDescent="0.2">
      <c r="A86" s="50" t="e">
        <f t="shared" si="1"/>
        <v>#REF!</v>
      </c>
      <c r="B86" s="5">
        <v>2</v>
      </c>
      <c r="C86" s="54">
        <v>72</v>
      </c>
      <c r="D86" s="54">
        <v>72</v>
      </c>
      <c r="E86" s="52" t="s">
        <v>507</v>
      </c>
      <c r="H86" t="e">
        <f>IF('Раздел 2'!#REF!&gt;='Раздел 2'!#REF!,0,1)</f>
        <v>#REF!</v>
      </c>
    </row>
    <row r="87" spans="1:8" x14ac:dyDescent="0.2">
      <c r="A87" s="50" t="e">
        <f t="shared" si="1"/>
        <v>#REF!</v>
      </c>
      <c r="B87" s="5">
        <v>2</v>
      </c>
      <c r="C87">
        <v>73</v>
      </c>
      <c r="D87" s="53">
        <v>73</v>
      </c>
      <c r="E87" s="52" t="s">
        <v>508</v>
      </c>
      <c r="H87" t="e">
        <f>IF('Раздел 2'!#REF!&gt;='Раздел 2'!#REF!,0,1)</f>
        <v>#REF!</v>
      </c>
    </row>
    <row r="88" spans="1:8" x14ac:dyDescent="0.2">
      <c r="A88" s="50" t="e">
        <f t="shared" si="1"/>
        <v>#REF!</v>
      </c>
      <c r="B88" s="5">
        <v>2</v>
      </c>
      <c r="C88" s="54">
        <v>74</v>
      </c>
      <c r="D88" s="54">
        <v>74</v>
      </c>
      <c r="E88" s="52" t="s">
        <v>509</v>
      </c>
      <c r="H88" t="e">
        <f>IF('Раздел 2'!#REF!&gt;='Раздел 2'!#REF!,0,1)</f>
        <v>#REF!</v>
      </c>
    </row>
    <row r="89" spans="1:8" x14ac:dyDescent="0.2">
      <c r="A89" s="50" t="e">
        <f t="shared" si="1"/>
        <v>#REF!</v>
      </c>
      <c r="B89" s="5">
        <v>2</v>
      </c>
      <c r="C89">
        <v>75</v>
      </c>
      <c r="D89" s="54">
        <v>75</v>
      </c>
      <c r="E89" s="52" t="s">
        <v>510</v>
      </c>
      <c r="H89" t="e">
        <f>IF('Раздел 2'!#REF!&gt;='Раздел 2'!#REF!,0,1)</f>
        <v>#REF!</v>
      </c>
    </row>
    <row r="90" spans="1:8" x14ac:dyDescent="0.2">
      <c r="A90" s="50" t="e">
        <f t="shared" si="1"/>
        <v>#REF!</v>
      </c>
      <c r="B90" s="5">
        <v>2</v>
      </c>
      <c r="C90" s="54">
        <v>76</v>
      </c>
      <c r="D90" s="53">
        <v>76</v>
      </c>
      <c r="E90" s="52" t="s">
        <v>511</v>
      </c>
      <c r="H90" t="e">
        <f>IF('Раздел 2'!#REF!&gt;='Раздел 2'!#REF!,0,1)</f>
        <v>#REF!</v>
      </c>
    </row>
    <row r="91" spans="1:8" x14ac:dyDescent="0.2">
      <c r="A91" s="50" t="e">
        <f t="shared" si="1"/>
        <v>#REF!</v>
      </c>
      <c r="B91" s="5">
        <v>2</v>
      </c>
      <c r="C91">
        <v>77</v>
      </c>
      <c r="D91" s="54">
        <v>77</v>
      </c>
      <c r="E91" s="52" t="s">
        <v>512</v>
      </c>
      <c r="H91" t="e">
        <f>IF('Раздел 2'!#REF!&gt;='Раздел 2'!#REF!,0,1)</f>
        <v>#REF!</v>
      </c>
    </row>
    <row r="92" spans="1:8" x14ac:dyDescent="0.2">
      <c r="A92" s="50" t="e">
        <f t="shared" si="1"/>
        <v>#REF!</v>
      </c>
      <c r="B92" s="5">
        <v>2</v>
      </c>
      <c r="C92" s="54">
        <v>78</v>
      </c>
      <c r="D92" s="54">
        <v>78</v>
      </c>
      <c r="E92" s="52" t="s">
        <v>513</v>
      </c>
      <c r="H92" t="e">
        <f>IF('Раздел 2'!#REF!&gt;='Раздел 2'!#REF!,0,1)</f>
        <v>#REF!</v>
      </c>
    </row>
    <row r="93" spans="1:8" x14ac:dyDescent="0.2">
      <c r="A93" s="50" t="e">
        <f t="shared" si="1"/>
        <v>#REF!</v>
      </c>
      <c r="B93" s="5">
        <v>2</v>
      </c>
      <c r="C93">
        <v>79</v>
      </c>
      <c r="D93" s="53">
        <v>79</v>
      </c>
      <c r="E93" s="52" t="s">
        <v>514</v>
      </c>
      <c r="H93" t="e">
        <f>IF('Раздел 2'!#REF!&gt;='Раздел 2'!#REF!,0,1)</f>
        <v>#REF!</v>
      </c>
    </row>
    <row r="94" spans="1:8" x14ac:dyDescent="0.2">
      <c r="A94" s="50" t="e">
        <f t="shared" si="1"/>
        <v>#REF!</v>
      </c>
      <c r="B94" s="5">
        <v>2</v>
      </c>
      <c r="C94" s="54">
        <v>80</v>
      </c>
      <c r="D94" s="54">
        <v>80</v>
      </c>
      <c r="E94" s="52" t="s">
        <v>515</v>
      </c>
      <c r="H94" t="e">
        <f>IF('Раздел 2'!R27&gt;='Раздел 2'!#REF!,0,1)</f>
        <v>#REF!</v>
      </c>
    </row>
    <row r="95" spans="1:8" x14ac:dyDescent="0.2">
      <c r="A95" s="50" t="e">
        <f t="shared" si="1"/>
        <v>#REF!</v>
      </c>
      <c r="B95" s="5">
        <v>2</v>
      </c>
      <c r="C95">
        <v>81</v>
      </c>
      <c r="D95" s="54">
        <v>81</v>
      </c>
      <c r="E95" s="52" t="s">
        <v>516</v>
      </c>
      <c r="H95" t="e">
        <f>IF('Раздел 2'!R21&gt;='Раздел 2'!#REF!,0,1)</f>
        <v>#REF!</v>
      </c>
    </row>
    <row r="96" spans="1:8" x14ac:dyDescent="0.2">
      <c r="A96" s="50" t="e">
        <f t="shared" si="1"/>
        <v>#REF!</v>
      </c>
      <c r="B96" s="5">
        <v>2</v>
      </c>
      <c r="C96" s="54">
        <v>82</v>
      </c>
      <c r="D96" s="53">
        <v>82</v>
      </c>
      <c r="E96" s="52" t="s">
        <v>517</v>
      </c>
      <c r="H96" t="e">
        <f>IF('Раздел 2'!R24&gt;='Раздел 2'!#REF!,0,1)</f>
        <v>#REF!</v>
      </c>
    </row>
    <row r="97" spans="1:8" x14ac:dyDescent="0.2">
      <c r="A97" s="50" t="e">
        <f t="shared" si="1"/>
        <v>#REF!</v>
      </c>
      <c r="B97" s="5">
        <v>2</v>
      </c>
      <c r="C97">
        <v>83</v>
      </c>
      <c r="D97" s="54">
        <v>83</v>
      </c>
      <c r="E97" s="52" t="s">
        <v>518</v>
      </c>
      <c r="H97" t="e">
        <f>IF('Раздел 2'!#REF!&gt;='Раздел 2'!#REF!,0,1)</f>
        <v>#REF!</v>
      </c>
    </row>
    <row r="98" spans="1:8" x14ac:dyDescent="0.2">
      <c r="A98" s="50" t="e">
        <f t="shared" si="1"/>
        <v>#REF!</v>
      </c>
      <c r="B98" s="5">
        <v>2</v>
      </c>
      <c r="C98" s="54">
        <v>84</v>
      </c>
      <c r="D98" s="54">
        <v>84</v>
      </c>
      <c r="E98" s="52" t="s">
        <v>519</v>
      </c>
      <c r="H98" t="e">
        <f>IF('Раздел 2'!#REF!&gt;='Раздел 2'!#REF!,0,1)</f>
        <v>#REF!</v>
      </c>
    </row>
    <row r="99" spans="1:8" x14ac:dyDescent="0.2">
      <c r="A99" s="50" t="e">
        <f t="shared" si="1"/>
        <v>#REF!</v>
      </c>
      <c r="B99" s="5">
        <v>2</v>
      </c>
      <c r="C99">
        <v>85</v>
      </c>
      <c r="D99" s="53">
        <v>85</v>
      </c>
      <c r="E99" s="52" t="s">
        <v>520</v>
      </c>
      <c r="H99" t="e">
        <f>IF('Раздел 2'!#REF!&gt;='Раздел 2'!#REF!,0,1)</f>
        <v>#REF!</v>
      </c>
    </row>
    <row r="100" spans="1:8" x14ac:dyDescent="0.2">
      <c r="A100" s="50" t="e">
        <f t="shared" si="1"/>
        <v>#REF!</v>
      </c>
      <c r="B100" s="5">
        <v>2</v>
      </c>
      <c r="C100" s="54">
        <v>86</v>
      </c>
      <c r="D100" s="54">
        <v>86</v>
      </c>
      <c r="E100" s="52" t="s">
        <v>521</v>
      </c>
      <c r="H100" t="e">
        <f>IF('Раздел 2'!#REF!&gt;='Раздел 2'!#REF!,0,1)</f>
        <v>#REF!</v>
      </c>
    </row>
    <row r="101" spans="1:8" x14ac:dyDescent="0.2">
      <c r="A101" s="50" t="e">
        <f t="shared" si="1"/>
        <v>#REF!</v>
      </c>
      <c r="B101" s="5">
        <v>2</v>
      </c>
      <c r="C101">
        <v>87</v>
      </c>
      <c r="D101" s="54">
        <v>87</v>
      </c>
      <c r="E101" s="52" t="s">
        <v>522</v>
      </c>
      <c r="H101" t="e">
        <f>IF('Раздел 2'!#REF!&gt;='Раздел 2'!#REF!,0,1)</f>
        <v>#REF!</v>
      </c>
    </row>
    <row r="102" spans="1:8" x14ac:dyDescent="0.2">
      <c r="A102" s="50" t="e">
        <f t="shared" si="1"/>
        <v>#REF!</v>
      </c>
      <c r="B102" s="5">
        <v>2</v>
      </c>
      <c r="C102" s="54">
        <v>88</v>
      </c>
      <c r="D102" s="53">
        <v>88</v>
      </c>
      <c r="E102" s="52" t="s">
        <v>523</v>
      </c>
      <c r="H102" t="e">
        <f>IF('Раздел 2'!#REF!&gt;='Раздел 2'!#REF!,0,1)</f>
        <v>#REF!</v>
      </c>
    </row>
    <row r="103" spans="1:8" x14ac:dyDescent="0.2">
      <c r="A103" s="50" t="e">
        <f t="shared" si="1"/>
        <v>#REF!</v>
      </c>
      <c r="B103" s="5">
        <v>2</v>
      </c>
      <c r="C103">
        <v>89</v>
      </c>
      <c r="D103" s="54">
        <v>89</v>
      </c>
      <c r="E103" s="52" t="s">
        <v>524</v>
      </c>
      <c r="H103" t="e">
        <f>IF('Раздел 2'!#REF!&gt;='Раздел 2'!#REF!,0,1)</f>
        <v>#REF!</v>
      </c>
    </row>
    <row r="104" spans="1:8" x14ac:dyDescent="0.2">
      <c r="A104" s="50" t="e">
        <f t="shared" si="1"/>
        <v>#REF!</v>
      </c>
      <c r="B104" s="5">
        <v>2</v>
      </c>
      <c r="C104" s="54">
        <v>90</v>
      </c>
      <c r="D104" s="54">
        <v>90</v>
      </c>
      <c r="E104" s="52" t="s">
        <v>525</v>
      </c>
      <c r="H104" t="e">
        <f>IF('Раздел 2'!#REF!&gt;='Раздел 2'!#REF!,0,1)</f>
        <v>#REF!</v>
      </c>
    </row>
    <row r="105" spans="1:8" x14ac:dyDescent="0.2">
      <c r="A105" s="51" t="e">
        <f t="shared" si="1"/>
        <v>#REF!</v>
      </c>
      <c r="B105" s="44">
        <v>3</v>
      </c>
      <c r="C105" s="44">
        <v>0</v>
      </c>
      <c r="D105" s="44">
        <v>0</v>
      </c>
      <c r="E105" s="44" t="e">
        <f>CONCATENATE("Количество ошибок в разделе 3: ",H105)</f>
        <v>#REF!</v>
      </c>
      <c r="F105" s="44"/>
      <c r="G105" s="44"/>
      <c r="H105" s="44" t="e">
        <f>SUM(H106:H111)</f>
        <v>#REF!</v>
      </c>
    </row>
    <row r="106" spans="1:8" x14ac:dyDescent="0.2">
      <c r="A106" s="50" t="e">
        <f t="shared" si="1"/>
        <v>#REF!</v>
      </c>
      <c r="B106" s="5">
        <v>3</v>
      </c>
      <c r="C106">
        <v>1</v>
      </c>
      <c r="D106">
        <v>1</v>
      </c>
      <c r="E106" s="5" t="s">
        <v>526</v>
      </c>
      <c r="H106" t="e">
        <f>IF(#REF!&gt;=#REF!,0,1)</f>
        <v>#REF!</v>
      </c>
    </row>
    <row r="107" spans="1:8" x14ac:dyDescent="0.2">
      <c r="A107" s="50" t="e">
        <f t="shared" si="1"/>
        <v>#REF!</v>
      </c>
      <c r="B107" s="5">
        <v>3</v>
      </c>
      <c r="C107">
        <v>2</v>
      </c>
      <c r="D107">
        <v>2</v>
      </c>
      <c r="E107" s="5" t="s">
        <v>527</v>
      </c>
      <c r="H107" t="e">
        <f>IF(#REF!&gt;=#REF!,0,1)</f>
        <v>#REF!</v>
      </c>
    </row>
    <row r="108" spans="1:8" x14ac:dyDescent="0.2">
      <c r="A108" s="50" t="e">
        <f t="shared" si="1"/>
        <v>#REF!</v>
      </c>
      <c r="B108" s="5">
        <v>3</v>
      </c>
      <c r="C108">
        <v>3</v>
      </c>
      <c r="D108">
        <v>3</v>
      </c>
      <c r="E108" s="5" t="s">
        <v>528</v>
      </c>
      <c r="H108" t="e">
        <f>IF(#REF!&gt;=#REF!,0,1)</f>
        <v>#REF!</v>
      </c>
    </row>
    <row r="109" spans="1:8" x14ac:dyDescent="0.2">
      <c r="A109" s="50" t="e">
        <f t="shared" si="1"/>
        <v>#REF!</v>
      </c>
      <c r="B109" s="5">
        <v>3</v>
      </c>
      <c r="C109">
        <v>4</v>
      </c>
      <c r="D109">
        <v>4</v>
      </c>
      <c r="E109" s="5" t="s">
        <v>529</v>
      </c>
      <c r="H109" t="e">
        <f>IF(#REF!&gt;=#REF!,0,1)</f>
        <v>#REF!</v>
      </c>
    </row>
    <row r="110" spans="1:8" x14ac:dyDescent="0.2">
      <c r="A110" s="50" t="e">
        <f t="shared" si="1"/>
        <v>#REF!</v>
      </c>
      <c r="B110" s="5">
        <v>3</v>
      </c>
      <c r="C110">
        <v>5</v>
      </c>
      <c r="D110">
        <v>5</v>
      </c>
      <c r="E110" s="5" t="s">
        <v>530</v>
      </c>
      <c r="H110" t="e">
        <f>IF(#REF!&gt;=#REF!,0,1)</f>
        <v>#REF!</v>
      </c>
    </row>
    <row r="111" spans="1:8" x14ac:dyDescent="0.2">
      <c r="A111" s="50" t="e">
        <f t="shared" si="1"/>
        <v>#REF!</v>
      </c>
      <c r="B111" s="5">
        <v>3</v>
      </c>
      <c r="C111">
        <v>6</v>
      </c>
      <c r="D111">
        <v>6</v>
      </c>
      <c r="E111" s="5" t="s">
        <v>531</v>
      </c>
      <c r="H111" t="e">
        <f>IF(#REF!&gt;=#REF!,0,1)</f>
        <v>#REF!</v>
      </c>
    </row>
    <row r="112" spans="1:8" x14ac:dyDescent="0.2">
      <c r="A112" s="51" t="e">
        <f t="shared" si="1"/>
        <v>#REF!</v>
      </c>
      <c r="B112" s="44">
        <v>4</v>
      </c>
      <c r="C112" s="44">
        <v>0</v>
      </c>
      <c r="D112" s="44">
        <v>0</v>
      </c>
      <c r="E112" s="44" t="e">
        <f>CONCATENATE("Количество ошибок в разделе 4: ",H112)</f>
        <v>#REF!</v>
      </c>
      <c r="F112" s="44"/>
      <c r="G112" s="44"/>
      <c r="H112" s="44" t="e">
        <f>SUM(H113:H113)</f>
        <v>#REF!</v>
      </c>
    </row>
    <row r="113" spans="1:8" x14ac:dyDescent="0.2">
      <c r="A113" s="50" t="e">
        <f t="shared" si="1"/>
        <v>#REF!</v>
      </c>
      <c r="B113" s="5">
        <v>4</v>
      </c>
      <c r="C113">
        <v>1</v>
      </c>
      <c r="D113">
        <v>1</v>
      </c>
      <c r="E113" s="5" t="s">
        <v>532</v>
      </c>
      <c r="H113" t="e">
        <f>IF(OR(AND(#REF!=0,#REF!=0),AND(#REF!&gt;0,#REF!&gt;0)),0,1)</f>
        <v>#REF!</v>
      </c>
    </row>
    <row r="114" spans="1:8" x14ac:dyDescent="0.2">
      <c r="A114" s="51" t="e">
        <f t="shared" si="1"/>
        <v>#REF!</v>
      </c>
      <c r="B114" s="44">
        <v>5</v>
      </c>
      <c r="C114" s="44">
        <v>0</v>
      </c>
      <c r="D114" s="44">
        <v>0</v>
      </c>
      <c r="E114" s="44" t="e">
        <f>CONCATENATE("Количество ошибок в разделе 5: ",H114)</f>
        <v>#REF!</v>
      </c>
      <c r="F114" s="44"/>
      <c r="G114" s="44"/>
      <c r="H114" s="44" t="e">
        <f>SUM(H115:H122)</f>
        <v>#REF!</v>
      </c>
    </row>
    <row r="115" spans="1:8" x14ac:dyDescent="0.2">
      <c r="A115" s="50" t="e">
        <f t="shared" si="1"/>
        <v>#REF!</v>
      </c>
      <c r="B115" s="5">
        <v>5</v>
      </c>
      <c r="C115">
        <v>1</v>
      </c>
      <c r="D115">
        <v>1</v>
      </c>
      <c r="E115" s="5" t="s">
        <v>533</v>
      </c>
      <c r="H115" t="e">
        <f>IF(#REF!=SUM(#REF!),0,1)</f>
        <v>#REF!</v>
      </c>
    </row>
    <row r="116" spans="1:8" x14ac:dyDescent="0.2">
      <c r="A116" s="50" t="e">
        <f t="shared" si="1"/>
        <v>#REF!</v>
      </c>
      <c r="B116" s="5">
        <v>5</v>
      </c>
      <c r="C116" s="54">
        <v>2</v>
      </c>
      <c r="D116" s="54">
        <v>2</v>
      </c>
      <c r="E116" s="5" t="s">
        <v>534</v>
      </c>
      <c r="H116" t="e">
        <f>IF(#REF!=SUM(#REF!),0,1)</f>
        <v>#REF!</v>
      </c>
    </row>
    <row r="117" spans="1:8" x14ac:dyDescent="0.2">
      <c r="A117" s="50" t="e">
        <f t="shared" si="1"/>
        <v>#REF!</v>
      </c>
      <c r="B117" s="5">
        <v>5</v>
      </c>
      <c r="C117" s="54">
        <v>2</v>
      </c>
      <c r="D117" s="54">
        <v>2</v>
      </c>
      <c r="E117" s="5" t="s">
        <v>535</v>
      </c>
      <c r="H117" t="e">
        <f>IF(#REF!&gt;=#REF!,0,1)</f>
        <v>#REF!</v>
      </c>
    </row>
    <row r="118" spans="1:8" x14ac:dyDescent="0.2">
      <c r="A118" s="50" t="e">
        <f t="shared" si="1"/>
        <v>#REF!</v>
      </c>
      <c r="B118" s="5">
        <v>5</v>
      </c>
      <c r="C118" s="54">
        <v>2</v>
      </c>
      <c r="D118" s="54">
        <v>2</v>
      </c>
      <c r="E118" s="5" t="s">
        <v>536</v>
      </c>
      <c r="H118" t="e">
        <f>IF(#REF!&gt;=#REF!,0,1)</f>
        <v>#REF!</v>
      </c>
    </row>
    <row r="119" spans="1:8" x14ac:dyDescent="0.2">
      <c r="A119" s="50" t="e">
        <f t="shared" si="1"/>
        <v>#REF!</v>
      </c>
      <c r="B119" s="5">
        <v>5</v>
      </c>
      <c r="C119" s="54">
        <v>2</v>
      </c>
      <c r="D119" s="54">
        <v>2</v>
      </c>
      <c r="E119" s="5" t="s">
        <v>537</v>
      </c>
      <c r="H119" t="e">
        <f>IF(#REF!&gt;=#REF!,0,1)</f>
        <v>#REF!</v>
      </c>
    </row>
    <row r="120" spans="1:8" x14ac:dyDescent="0.2">
      <c r="A120" s="50" t="e">
        <f t="shared" si="1"/>
        <v>#REF!</v>
      </c>
      <c r="B120" s="5">
        <v>5</v>
      </c>
      <c r="C120" s="54">
        <v>2</v>
      </c>
      <c r="D120" s="54">
        <v>2</v>
      </c>
      <c r="E120" s="5" t="s">
        <v>538</v>
      </c>
      <c r="H120" t="e">
        <f>IF(#REF!&gt;=#REF!,0,1)</f>
        <v>#REF!</v>
      </c>
    </row>
    <row r="121" spans="1:8" x14ac:dyDescent="0.2">
      <c r="A121" s="50" t="e">
        <f t="shared" si="1"/>
        <v>#REF!</v>
      </c>
      <c r="B121" s="5">
        <v>5</v>
      </c>
      <c r="C121" s="54">
        <v>2</v>
      </c>
      <c r="D121" s="54">
        <v>2</v>
      </c>
      <c r="E121" s="5" t="s">
        <v>539</v>
      </c>
      <c r="H121" t="e">
        <f>IF(#REF!&gt;=#REF!,0,1)</f>
        <v>#REF!</v>
      </c>
    </row>
    <row r="122" spans="1:8" x14ac:dyDescent="0.2">
      <c r="A122" s="50" t="e">
        <f t="shared" si="1"/>
        <v>#REF!</v>
      </c>
      <c r="B122" s="5">
        <v>5</v>
      </c>
      <c r="C122" s="54">
        <v>2</v>
      </c>
      <c r="D122" s="54">
        <v>2</v>
      </c>
      <c r="E122" s="5" t="s">
        <v>540</v>
      </c>
      <c r="H122" t="e">
        <f>IF(#REF!&gt;=#REF!,0,1)</f>
        <v>#REF!</v>
      </c>
    </row>
    <row r="123" spans="1:8" x14ac:dyDescent="0.2">
      <c r="A123" s="51" t="e">
        <f t="shared" si="1"/>
        <v>#REF!</v>
      </c>
      <c r="B123" s="44">
        <v>6</v>
      </c>
      <c r="C123" s="44">
        <v>0</v>
      </c>
      <c r="D123" s="44">
        <v>0</v>
      </c>
      <c r="E123" s="44" t="e">
        <f>CONCATENATE("Количество ошибок в разделе 6: ",H123)</f>
        <v>#REF!</v>
      </c>
      <c r="F123" s="44"/>
      <c r="G123" s="44"/>
      <c r="H123" s="44" t="e">
        <f>SUM(H124:H410)</f>
        <v>#REF!</v>
      </c>
    </row>
    <row r="124" spans="1:8" s="53" customFormat="1" x14ac:dyDescent="0.2">
      <c r="A124" s="50" t="e">
        <f t="shared" si="1"/>
        <v>#REF!</v>
      </c>
      <c r="B124" s="5">
        <v>6</v>
      </c>
      <c r="C124" s="54">
        <v>1</v>
      </c>
      <c r="D124" s="54">
        <v>1</v>
      </c>
      <c r="E124" s="5" t="s">
        <v>541</v>
      </c>
      <c r="F124" s="54"/>
      <c r="G124" s="54"/>
      <c r="H124" s="54" t="e">
        <f>IF('Раздел 3'!O21=SUM('Раздел 3'!O22,'Раздел 3'!O25,'Раздел 3'!#REF!,'Раздел 3'!O31),0,1)</f>
        <v>#REF!</v>
      </c>
    </row>
    <row r="125" spans="1:8" s="53" customFormat="1" x14ac:dyDescent="0.2">
      <c r="A125" s="50" t="e">
        <f t="shared" si="1"/>
        <v>#REF!</v>
      </c>
      <c r="B125" s="5">
        <v>6</v>
      </c>
      <c r="C125" s="54">
        <v>2</v>
      </c>
      <c r="D125" s="54">
        <v>2</v>
      </c>
      <c r="E125" s="5" t="s">
        <v>542</v>
      </c>
      <c r="F125" s="54"/>
      <c r="G125" s="54"/>
      <c r="H125" s="54" t="e">
        <f>IF('Раздел 3'!P21=SUM('Раздел 3'!P22,'Раздел 3'!P25,'Раздел 3'!#REF!,'Раздел 3'!P31),0,1)</f>
        <v>#REF!</v>
      </c>
    </row>
    <row r="126" spans="1:8" s="53" customFormat="1" x14ac:dyDescent="0.2">
      <c r="A126" s="50" t="e">
        <f t="shared" si="1"/>
        <v>#REF!</v>
      </c>
      <c r="B126" s="5">
        <v>6</v>
      </c>
      <c r="C126" s="54">
        <v>3</v>
      </c>
      <c r="D126" s="54">
        <v>3</v>
      </c>
      <c r="E126" s="5" t="s">
        <v>0</v>
      </c>
      <c r="F126" s="54"/>
      <c r="G126" s="54"/>
      <c r="H126" s="54" t="e">
        <f>IF('Раздел 3'!Q21=SUM('Раздел 3'!Q22,'Раздел 3'!Q25,'Раздел 3'!#REF!,'Раздел 3'!Q31),0,1)</f>
        <v>#REF!</v>
      </c>
    </row>
    <row r="127" spans="1:8" s="53" customFormat="1" x14ac:dyDescent="0.2">
      <c r="A127" s="50" t="e">
        <f t="shared" si="1"/>
        <v>#REF!</v>
      </c>
      <c r="B127" s="5">
        <v>6</v>
      </c>
      <c r="C127" s="54">
        <v>4</v>
      </c>
      <c r="D127" s="54">
        <v>4</v>
      </c>
      <c r="E127" s="5" t="s">
        <v>1</v>
      </c>
      <c r="F127" s="54"/>
      <c r="G127" s="54"/>
      <c r="H127" s="54" t="e">
        <f>IF('Раздел 3'!#REF!=SUM('Раздел 3'!#REF!,'Раздел 3'!#REF!,'Раздел 3'!#REF!,'Раздел 3'!#REF!),0,1)</f>
        <v>#REF!</v>
      </c>
    </row>
    <row r="128" spans="1:8" s="53" customFormat="1" x14ac:dyDescent="0.2">
      <c r="A128" s="50" t="e">
        <f t="shared" si="1"/>
        <v>#REF!</v>
      </c>
      <c r="B128" s="5">
        <v>6</v>
      </c>
      <c r="C128" s="54">
        <v>5</v>
      </c>
      <c r="D128" s="54">
        <v>5</v>
      </c>
      <c r="E128" s="5" t="s">
        <v>2</v>
      </c>
      <c r="F128" s="54"/>
      <c r="G128" s="54"/>
      <c r="H128" s="54" t="e">
        <f>IF('Раздел 3'!R21=SUM('Раздел 3'!R22,'Раздел 3'!R25,'Раздел 3'!#REF!,'Раздел 3'!R31),0,1)</f>
        <v>#REF!</v>
      </c>
    </row>
    <row r="129" spans="1:8" s="53" customFormat="1" x14ac:dyDescent="0.2">
      <c r="A129" s="50" t="e">
        <f t="shared" si="1"/>
        <v>#REF!</v>
      </c>
      <c r="B129" s="5">
        <v>6</v>
      </c>
      <c r="C129" s="54">
        <v>6</v>
      </c>
      <c r="D129" s="54">
        <v>6</v>
      </c>
      <c r="E129" s="5" t="s">
        <v>3</v>
      </c>
      <c r="F129" s="54"/>
      <c r="G129" s="54"/>
      <c r="H129" s="54" t="e">
        <f>IF('Раздел 3'!S21=SUM('Раздел 3'!S22,'Раздел 3'!S25,'Раздел 3'!#REF!,'Раздел 3'!S31),0,1)</f>
        <v>#REF!</v>
      </c>
    </row>
    <row r="130" spans="1:8" s="53" customFormat="1" x14ac:dyDescent="0.2">
      <c r="A130" s="50" t="e">
        <f t="shared" si="1"/>
        <v>#REF!</v>
      </c>
      <c r="B130" s="5">
        <v>6</v>
      </c>
      <c r="C130" s="54">
        <v>7</v>
      </c>
      <c r="D130" s="54">
        <v>7</v>
      </c>
      <c r="E130" s="5" t="s">
        <v>4</v>
      </c>
      <c r="F130" s="54"/>
      <c r="G130" s="54"/>
      <c r="H130" s="54" t="e">
        <f>IF('Раздел 3'!#REF!=SUM('Раздел 3'!#REF!,'Раздел 3'!#REF!,'Раздел 3'!#REF!,'Раздел 3'!#REF!),0,1)</f>
        <v>#REF!</v>
      </c>
    </row>
    <row r="131" spans="1:8" s="53" customFormat="1" x14ac:dyDescent="0.2">
      <c r="A131" s="50" t="e">
        <f t="shared" ref="A131:A194" si="2">P_3</f>
        <v>#REF!</v>
      </c>
      <c r="B131" s="5">
        <v>6</v>
      </c>
      <c r="C131" s="54">
        <v>8</v>
      </c>
      <c r="D131" s="54">
        <v>8</v>
      </c>
      <c r="E131" s="5" t="s">
        <v>5</v>
      </c>
      <c r="F131" s="54"/>
      <c r="G131" s="54"/>
      <c r="H131" s="54" t="e">
        <f>IF('Раздел 3'!T21=SUM('Раздел 3'!T22,'Раздел 3'!T25,'Раздел 3'!#REF!,'Раздел 3'!T31),0,1)</f>
        <v>#REF!</v>
      </c>
    </row>
    <row r="132" spans="1:8" s="53" customFormat="1" x14ac:dyDescent="0.2">
      <c r="A132" s="50" t="e">
        <f t="shared" si="2"/>
        <v>#REF!</v>
      </c>
      <c r="B132" s="5">
        <v>6</v>
      </c>
      <c r="C132" s="54">
        <v>9</v>
      </c>
      <c r="D132" s="54">
        <v>9</v>
      </c>
      <c r="E132" s="5" t="s">
        <v>6</v>
      </c>
      <c r="F132" s="54"/>
      <c r="G132" s="54"/>
      <c r="H132" s="54" t="e">
        <f>IF('Раздел 3'!U21=SUM('Раздел 3'!U22,'Раздел 3'!U25,'Раздел 3'!#REF!,'Раздел 3'!U31),0,1)</f>
        <v>#REF!</v>
      </c>
    </row>
    <row r="133" spans="1:8" s="53" customFormat="1" x14ac:dyDescent="0.2">
      <c r="A133" s="50" t="e">
        <f t="shared" si="2"/>
        <v>#REF!</v>
      </c>
      <c r="B133" s="5">
        <v>6</v>
      </c>
      <c r="C133" s="54">
        <v>10</v>
      </c>
      <c r="D133" s="54">
        <v>10</v>
      </c>
      <c r="E133" s="5" t="s">
        <v>7</v>
      </c>
      <c r="F133" s="54"/>
      <c r="G133" s="54"/>
      <c r="H133" s="54" t="e">
        <f>IF('Раздел 3'!V21=SUM('Раздел 3'!V22,'Раздел 3'!V25,'Раздел 3'!#REF!,'Раздел 3'!V31),0,1)</f>
        <v>#REF!</v>
      </c>
    </row>
    <row r="134" spans="1:8" s="53" customFormat="1" x14ac:dyDescent="0.2">
      <c r="A134" s="50" t="e">
        <f t="shared" si="2"/>
        <v>#REF!</v>
      </c>
      <c r="B134" s="5">
        <v>6</v>
      </c>
      <c r="C134" s="54">
        <v>11</v>
      </c>
      <c r="D134" s="54">
        <v>11</v>
      </c>
      <c r="E134" s="5" t="s">
        <v>8</v>
      </c>
      <c r="F134" s="54"/>
      <c r="G134" s="54"/>
      <c r="H134" s="54" t="e">
        <f>IF('Раздел 3'!W21=SUM('Раздел 3'!W22,'Раздел 3'!W25,'Раздел 3'!#REF!,'Раздел 3'!W31),0,1)</f>
        <v>#REF!</v>
      </c>
    </row>
    <row r="135" spans="1:8" s="53" customFormat="1" x14ac:dyDescent="0.2">
      <c r="A135" s="50" t="e">
        <f t="shared" si="2"/>
        <v>#REF!</v>
      </c>
      <c r="B135" s="5">
        <v>6</v>
      </c>
      <c r="C135" s="54">
        <v>12</v>
      </c>
      <c r="D135" s="54">
        <v>12</v>
      </c>
      <c r="E135" s="5" t="s">
        <v>9</v>
      </c>
      <c r="F135" s="54"/>
      <c r="G135" s="54"/>
      <c r="H135" s="54" t="e">
        <f>IF('Раздел 3'!X21=SUM('Раздел 3'!X22,'Раздел 3'!X25,'Раздел 3'!#REF!,'Раздел 3'!X31),0,1)</f>
        <v>#REF!</v>
      </c>
    </row>
    <row r="136" spans="1:8" s="53" customFormat="1" x14ac:dyDescent="0.2">
      <c r="A136" s="50" t="e">
        <f t="shared" si="2"/>
        <v>#REF!</v>
      </c>
      <c r="B136" s="5">
        <v>6</v>
      </c>
      <c r="C136" s="54">
        <v>13</v>
      </c>
      <c r="D136" s="54">
        <v>13</v>
      </c>
      <c r="E136" s="5" t="s">
        <v>10</v>
      </c>
      <c r="F136" s="54"/>
      <c r="G136" s="54"/>
      <c r="H136" s="54" t="e">
        <f>IF('Раздел 3'!Y21=SUM('Раздел 3'!Y22,'Раздел 3'!Y25,'Раздел 3'!#REF!,'Раздел 3'!Y31),0,1)</f>
        <v>#REF!</v>
      </c>
    </row>
    <row r="137" spans="1:8" s="53" customFormat="1" x14ac:dyDescent="0.2">
      <c r="A137" s="50" t="e">
        <f t="shared" si="2"/>
        <v>#REF!</v>
      </c>
      <c r="B137" s="5">
        <v>6</v>
      </c>
      <c r="C137" s="54">
        <v>14</v>
      </c>
      <c r="D137" s="54">
        <v>14</v>
      </c>
      <c r="E137" s="5" t="s">
        <v>11</v>
      </c>
      <c r="F137" s="54"/>
      <c r="G137" s="54"/>
      <c r="H137" s="54" t="e">
        <f>IF('Раздел 3'!Z21=SUM('Раздел 3'!Z22,'Раздел 3'!Z25,'Раздел 3'!#REF!,'Раздел 3'!Z31),0,1)</f>
        <v>#REF!</v>
      </c>
    </row>
    <row r="138" spans="1:8" s="53" customFormat="1" x14ac:dyDescent="0.2">
      <c r="A138" s="50" t="e">
        <f t="shared" si="2"/>
        <v>#REF!</v>
      </c>
      <c r="B138" s="5">
        <v>6</v>
      </c>
      <c r="C138" s="54">
        <v>15</v>
      </c>
      <c r="D138" s="54">
        <v>15</v>
      </c>
      <c r="E138" s="5" t="s">
        <v>12</v>
      </c>
      <c r="F138" s="54"/>
      <c r="G138" s="54"/>
      <c r="H138" s="54" t="e">
        <f>IF('Раздел 3'!AA21=SUM('Раздел 3'!AA22,'Раздел 3'!AA25,'Раздел 3'!#REF!,'Раздел 3'!AA31),0,1)</f>
        <v>#REF!</v>
      </c>
    </row>
    <row r="139" spans="1:8" s="53" customFormat="1" x14ac:dyDescent="0.2">
      <c r="A139" s="50" t="e">
        <f t="shared" si="2"/>
        <v>#REF!</v>
      </c>
      <c r="B139" s="5">
        <v>6</v>
      </c>
      <c r="C139" s="54">
        <v>16</v>
      </c>
      <c r="D139" s="54">
        <v>16</v>
      </c>
      <c r="E139" s="5" t="s">
        <v>13</v>
      </c>
      <c r="F139" s="54"/>
      <c r="G139" s="54"/>
      <c r="H139" s="54" t="e">
        <f>IF('Раздел 3'!AB21=SUM('Раздел 3'!AB22,'Раздел 3'!AB25,'Раздел 3'!#REF!,'Раздел 3'!AB31),0,1)</f>
        <v>#REF!</v>
      </c>
    </row>
    <row r="140" spans="1:8" s="53" customFormat="1" x14ac:dyDescent="0.2">
      <c r="A140" s="50" t="e">
        <f t="shared" si="2"/>
        <v>#REF!</v>
      </c>
      <c r="B140" s="5">
        <v>6</v>
      </c>
      <c r="C140" s="54">
        <v>17</v>
      </c>
      <c r="D140" s="54">
        <v>17</v>
      </c>
      <c r="E140" s="5" t="s">
        <v>14</v>
      </c>
      <c r="F140" s="54"/>
      <c r="G140" s="54"/>
      <c r="H140" s="54" t="e">
        <f>IF('Раздел 3'!AC21=SUM('Раздел 3'!AC22,'Раздел 3'!AC25,'Раздел 3'!#REF!,'Раздел 3'!AC31),0,1)</f>
        <v>#REF!</v>
      </c>
    </row>
    <row r="141" spans="1:8" s="53" customFormat="1" x14ac:dyDescent="0.2">
      <c r="A141" s="50" t="e">
        <f t="shared" si="2"/>
        <v>#REF!</v>
      </c>
      <c r="B141" s="5">
        <v>6</v>
      </c>
      <c r="C141" s="54">
        <v>18</v>
      </c>
      <c r="D141" s="54">
        <v>18</v>
      </c>
      <c r="E141" s="5" t="s">
        <v>15</v>
      </c>
      <c r="F141" s="54"/>
      <c r="G141" s="54"/>
      <c r="H141" s="54" t="e">
        <f>IF('Раздел 3'!AD21=SUM('Раздел 3'!AD22,'Раздел 3'!AD25,'Раздел 3'!#REF!,'Раздел 3'!AD31),0,1)</f>
        <v>#REF!</v>
      </c>
    </row>
    <row r="142" spans="1:8" s="53" customFormat="1" x14ac:dyDescent="0.2">
      <c r="A142" s="50" t="e">
        <f t="shared" si="2"/>
        <v>#REF!</v>
      </c>
      <c r="B142" s="5">
        <v>6</v>
      </c>
      <c r="C142" s="54">
        <v>19</v>
      </c>
      <c r="D142" s="54">
        <v>19</v>
      </c>
      <c r="E142" s="5" t="s">
        <v>16</v>
      </c>
      <c r="F142" s="54"/>
      <c r="G142" s="54"/>
      <c r="H142" s="54" t="e">
        <f>IF('Раздел 3'!AE21=SUM('Раздел 3'!AE22,'Раздел 3'!AE25,'Раздел 3'!#REF!,'Раздел 3'!AE31),0,1)</f>
        <v>#REF!</v>
      </c>
    </row>
    <row r="143" spans="1:8" s="53" customFormat="1" x14ac:dyDescent="0.2">
      <c r="A143" s="50" t="e">
        <f t="shared" si="2"/>
        <v>#REF!</v>
      </c>
      <c r="B143" s="5">
        <v>6</v>
      </c>
      <c r="C143" s="54">
        <v>20</v>
      </c>
      <c r="D143" s="54">
        <v>20</v>
      </c>
      <c r="E143" s="5" t="s">
        <v>17</v>
      </c>
      <c r="F143" s="54"/>
      <c r="G143" s="54"/>
      <c r="H143" s="54" t="e">
        <f>IF('Раздел 3'!AF21=SUM('Раздел 3'!AF22,'Раздел 3'!AF25,'Раздел 3'!#REF!,'Раздел 3'!AF31),0,1)</f>
        <v>#REF!</v>
      </c>
    </row>
    <row r="144" spans="1:8" s="53" customFormat="1" x14ac:dyDescent="0.2">
      <c r="A144" s="50" t="e">
        <f t="shared" si="2"/>
        <v>#REF!</v>
      </c>
      <c r="B144" s="5">
        <v>6</v>
      </c>
      <c r="C144" s="54">
        <v>21</v>
      </c>
      <c r="D144" s="54">
        <v>21</v>
      </c>
      <c r="E144" s="5" t="s">
        <v>18</v>
      </c>
      <c r="F144" s="54"/>
      <c r="G144" s="54"/>
      <c r="H144" s="54" t="e">
        <f>IF('Раздел 3'!AG21=SUM('Раздел 3'!AG22,'Раздел 3'!AG25,'Раздел 3'!#REF!,'Раздел 3'!AG31),0,1)</f>
        <v>#REF!</v>
      </c>
    </row>
    <row r="145" spans="1:13" s="53" customFormat="1" x14ac:dyDescent="0.2">
      <c r="A145" s="50" t="e">
        <f t="shared" si="2"/>
        <v>#REF!</v>
      </c>
      <c r="B145" s="5">
        <v>6</v>
      </c>
      <c r="C145" s="54">
        <v>22</v>
      </c>
      <c r="D145" s="54">
        <v>22</v>
      </c>
      <c r="E145" s="5" t="s">
        <v>19</v>
      </c>
      <c r="F145" s="54"/>
      <c r="G145" s="54"/>
      <c r="H145" s="54" t="e">
        <f>IF('Раздел 3'!AH21=SUM('Раздел 3'!AH22,'Раздел 3'!AH25,'Раздел 3'!#REF!,'Раздел 3'!AH31),0,1)</f>
        <v>#REF!</v>
      </c>
    </row>
    <row r="146" spans="1:13" s="53" customFormat="1" x14ac:dyDescent="0.2">
      <c r="A146" s="50" t="e">
        <f t="shared" si="2"/>
        <v>#REF!</v>
      </c>
      <c r="B146" s="5">
        <v>6</v>
      </c>
      <c r="C146" s="54">
        <v>23</v>
      </c>
      <c r="D146" s="54">
        <v>23</v>
      </c>
      <c r="E146" s="5" t="s">
        <v>20</v>
      </c>
      <c r="F146" s="54"/>
      <c r="G146" s="54"/>
      <c r="H146" s="54" t="e">
        <f>IF('Раздел 3'!AI21=SUM('Раздел 3'!AI22,'Раздел 3'!AI25,'Раздел 3'!#REF!,'Раздел 3'!AI31),0,1)</f>
        <v>#REF!</v>
      </c>
    </row>
    <row r="147" spans="1:13" s="53" customFormat="1" x14ac:dyDescent="0.2">
      <c r="A147" s="50" t="e">
        <f t="shared" si="2"/>
        <v>#REF!</v>
      </c>
      <c r="B147" s="5">
        <v>6</v>
      </c>
      <c r="C147" s="54">
        <v>24</v>
      </c>
      <c r="D147" s="54">
        <v>24</v>
      </c>
      <c r="E147" s="5" t="s">
        <v>21</v>
      </c>
      <c r="F147" s="54"/>
      <c r="G147" s="54"/>
      <c r="H147" s="54" t="e">
        <f>IF('Раздел 3'!AJ21=SUM('Раздел 3'!AJ22,'Раздел 3'!AJ25,'Раздел 3'!#REF!,'Раздел 3'!AJ31),0,1)</f>
        <v>#REF!</v>
      </c>
    </row>
    <row r="148" spans="1:13" s="53" customFormat="1" x14ac:dyDescent="0.2">
      <c r="A148" s="50" t="e">
        <f t="shared" si="2"/>
        <v>#REF!</v>
      </c>
      <c r="B148" s="5">
        <v>6</v>
      </c>
      <c r="C148" s="54">
        <v>25</v>
      </c>
      <c r="D148" s="54">
        <v>25</v>
      </c>
      <c r="E148" s="5" t="s">
        <v>22</v>
      </c>
      <c r="F148" s="54"/>
      <c r="G148" s="54"/>
      <c r="H148" s="54" t="e">
        <f>IF('Раздел 3'!AK21=SUM('Раздел 3'!AK22,'Раздел 3'!AK25,'Раздел 3'!#REF!,'Раздел 3'!AK31),0,1)</f>
        <v>#REF!</v>
      </c>
      <c r="M148" s="54"/>
    </row>
    <row r="149" spans="1:13" s="53" customFormat="1" x14ac:dyDescent="0.2">
      <c r="A149" s="50" t="e">
        <f t="shared" si="2"/>
        <v>#REF!</v>
      </c>
      <c r="B149" s="5">
        <v>6</v>
      </c>
      <c r="C149" s="54">
        <v>26</v>
      </c>
      <c r="D149" s="54">
        <v>26</v>
      </c>
      <c r="E149" s="5" t="s">
        <v>23</v>
      </c>
      <c r="F149" s="54"/>
      <c r="G149" s="54"/>
      <c r="H149" s="54" t="e">
        <f>IF('Раздел 3'!AL21=SUM('Раздел 3'!AL22,'Раздел 3'!AL25,'Раздел 3'!#REF!,'Раздел 3'!AL31),0,1)</f>
        <v>#REF!</v>
      </c>
    </row>
    <row r="150" spans="1:13" s="53" customFormat="1" x14ac:dyDescent="0.2">
      <c r="A150" s="50" t="e">
        <f t="shared" si="2"/>
        <v>#REF!</v>
      </c>
      <c r="B150" s="5">
        <v>6</v>
      </c>
      <c r="C150" s="54">
        <v>27</v>
      </c>
      <c r="D150" s="54">
        <v>27</v>
      </c>
      <c r="E150" s="5" t="s">
        <v>24</v>
      </c>
      <c r="F150" s="54"/>
      <c r="G150" s="54"/>
      <c r="H150" s="54" t="e">
        <f>IF('Раздел 3'!AM21=SUM('Раздел 3'!AM22,'Раздел 3'!AM25,'Раздел 3'!#REF!,'Раздел 3'!AM31),0,1)</f>
        <v>#REF!</v>
      </c>
    </row>
    <row r="151" spans="1:13" s="53" customFormat="1" x14ac:dyDescent="0.2">
      <c r="A151" s="50" t="e">
        <f t="shared" si="2"/>
        <v>#REF!</v>
      </c>
      <c r="B151" s="5">
        <v>6</v>
      </c>
      <c r="C151" s="54">
        <v>28</v>
      </c>
      <c r="D151" s="54">
        <v>28</v>
      </c>
      <c r="E151" s="5" t="s">
        <v>25</v>
      </c>
      <c r="F151" s="54"/>
      <c r="G151" s="54"/>
      <c r="H151" s="54" t="e">
        <f>IF('Раздел 3'!AN21=SUM('Раздел 3'!AN22,'Раздел 3'!AN25,'Раздел 3'!#REF!,'Раздел 3'!AN31),0,1)</f>
        <v>#REF!</v>
      </c>
    </row>
    <row r="152" spans="1:13" s="53" customFormat="1" x14ac:dyDescent="0.2">
      <c r="A152" s="50" t="e">
        <f t="shared" si="2"/>
        <v>#REF!</v>
      </c>
      <c r="B152" s="5">
        <v>6</v>
      </c>
      <c r="C152" s="54">
        <v>29</v>
      </c>
      <c r="D152" s="54">
        <v>29</v>
      </c>
      <c r="E152" s="5" t="s">
        <v>26</v>
      </c>
      <c r="F152" s="54"/>
      <c r="G152" s="54"/>
      <c r="H152" s="54" t="e">
        <f>IF('Раздел 3'!#REF!=SUM('Раздел 3'!#REF!,'Раздел 3'!#REF!,'Раздел 3'!#REF!,'Раздел 3'!#REF!),0,1)</f>
        <v>#REF!</v>
      </c>
    </row>
    <row r="153" spans="1:13" s="53" customFormat="1" x14ac:dyDescent="0.2">
      <c r="A153" s="50" t="e">
        <f t="shared" si="2"/>
        <v>#REF!</v>
      </c>
      <c r="B153" s="5">
        <v>6</v>
      </c>
      <c r="C153" s="54">
        <v>30</v>
      </c>
      <c r="D153" s="54">
        <v>30</v>
      </c>
      <c r="E153" s="5" t="s">
        <v>27</v>
      </c>
      <c r="F153" s="54"/>
      <c r="G153" s="54"/>
      <c r="H153" s="54">
        <f>IF('Раздел 3'!O22=SUM('Раздел 3'!O23:O23),0,1)</f>
        <v>0</v>
      </c>
    </row>
    <row r="154" spans="1:13" s="53" customFormat="1" x14ac:dyDescent="0.2">
      <c r="A154" s="50" t="e">
        <f t="shared" si="2"/>
        <v>#REF!</v>
      </c>
      <c r="B154" s="5">
        <v>6</v>
      </c>
      <c r="C154" s="54">
        <v>31</v>
      </c>
      <c r="D154" s="54">
        <v>31</v>
      </c>
      <c r="E154" s="5" t="s">
        <v>28</v>
      </c>
      <c r="F154" s="54"/>
      <c r="G154" s="54"/>
      <c r="H154" s="54">
        <f>IF('Раздел 3'!P22=SUM('Раздел 3'!P23:P23),0,1)</f>
        <v>0</v>
      </c>
    </row>
    <row r="155" spans="1:13" s="53" customFormat="1" x14ac:dyDescent="0.2">
      <c r="A155" s="50" t="e">
        <f t="shared" si="2"/>
        <v>#REF!</v>
      </c>
      <c r="B155" s="5">
        <v>6</v>
      </c>
      <c r="C155" s="54">
        <v>32</v>
      </c>
      <c r="D155" s="54">
        <v>32</v>
      </c>
      <c r="E155" s="5" t="s">
        <v>29</v>
      </c>
      <c r="F155" s="54"/>
      <c r="G155" s="54"/>
      <c r="H155" s="54">
        <f>IF('Раздел 3'!Q22=SUM('Раздел 3'!Q23:Q23),0,1)</f>
        <v>0</v>
      </c>
    </row>
    <row r="156" spans="1:13" s="53" customFormat="1" x14ac:dyDescent="0.2">
      <c r="A156" s="50" t="e">
        <f t="shared" si="2"/>
        <v>#REF!</v>
      </c>
      <c r="B156" s="5">
        <v>6</v>
      </c>
      <c r="C156" s="54">
        <v>33</v>
      </c>
      <c r="D156" s="54">
        <v>33</v>
      </c>
      <c r="E156" s="5" t="s">
        <v>30</v>
      </c>
      <c r="F156" s="54"/>
      <c r="G156" s="54"/>
      <c r="H156" s="54" t="e">
        <f>IF('Раздел 3'!#REF!=SUM('Раздел 3'!#REF!),0,1)</f>
        <v>#REF!</v>
      </c>
    </row>
    <row r="157" spans="1:13" s="53" customFormat="1" x14ac:dyDescent="0.2">
      <c r="A157" s="50" t="e">
        <f t="shared" si="2"/>
        <v>#REF!</v>
      </c>
      <c r="B157" s="5">
        <v>6</v>
      </c>
      <c r="C157" s="54">
        <v>34</v>
      </c>
      <c r="D157" s="54">
        <v>34</v>
      </c>
      <c r="E157" s="5" t="s">
        <v>31</v>
      </c>
      <c r="F157" s="54"/>
      <c r="G157" s="54"/>
      <c r="H157" s="54">
        <f>IF('Раздел 3'!R22=SUM('Раздел 3'!R23:R23),0,1)</f>
        <v>0</v>
      </c>
    </row>
    <row r="158" spans="1:13" s="53" customFormat="1" x14ac:dyDescent="0.2">
      <c r="A158" s="50" t="e">
        <f t="shared" si="2"/>
        <v>#REF!</v>
      </c>
      <c r="B158" s="5">
        <v>6</v>
      </c>
      <c r="C158" s="54">
        <v>35</v>
      </c>
      <c r="D158" s="54">
        <v>35</v>
      </c>
      <c r="E158" s="5" t="s">
        <v>33</v>
      </c>
      <c r="F158" s="54"/>
      <c r="G158" s="54"/>
      <c r="H158" s="54">
        <f>IF('Раздел 3'!S22=SUM('Раздел 3'!S23:S23),0,1)</f>
        <v>0</v>
      </c>
    </row>
    <row r="159" spans="1:13" s="53" customFormat="1" x14ac:dyDescent="0.2">
      <c r="A159" s="50" t="e">
        <f t="shared" si="2"/>
        <v>#REF!</v>
      </c>
      <c r="B159" s="5">
        <v>6</v>
      </c>
      <c r="C159" s="54">
        <v>36</v>
      </c>
      <c r="D159" s="54">
        <v>36</v>
      </c>
      <c r="E159" s="5" t="s">
        <v>34</v>
      </c>
      <c r="F159" s="54"/>
      <c r="G159" s="54"/>
      <c r="H159" s="54" t="e">
        <f>IF('Раздел 3'!#REF!=SUM('Раздел 3'!#REF!),0,1)</f>
        <v>#REF!</v>
      </c>
    </row>
    <row r="160" spans="1:13" s="53" customFormat="1" x14ac:dyDescent="0.2">
      <c r="A160" s="50" t="e">
        <f t="shared" si="2"/>
        <v>#REF!</v>
      </c>
      <c r="B160" s="5">
        <v>6</v>
      </c>
      <c r="C160" s="54">
        <v>37</v>
      </c>
      <c r="D160" s="54">
        <v>37</v>
      </c>
      <c r="E160" s="5" t="s">
        <v>35</v>
      </c>
      <c r="F160" s="54"/>
      <c r="G160" s="54"/>
      <c r="H160" s="54">
        <f>IF('Раздел 3'!T22=SUM('Раздел 3'!T23:T23),0,1)</f>
        <v>0</v>
      </c>
    </row>
    <row r="161" spans="1:15" s="53" customFormat="1" x14ac:dyDescent="0.2">
      <c r="A161" s="50" t="e">
        <f t="shared" si="2"/>
        <v>#REF!</v>
      </c>
      <c r="B161" s="5">
        <v>6</v>
      </c>
      <c r="C161" s="54">
        <v>38</v>
      </c>
      <c r="D161" s="54">
        <v>38</v>
      </c>
      <c r="E161" s="5" t="s">
        <v>36</v>
      </c>
      <c r="F161" s="54"/>
      <c r="G161" s="54"/>
      <c r="H161" s="54">
        <f>IF('Раздел 3'!U22=SUM('Раздел 3'!U23:U23),0,1)</f>
        <v>0</v>
      </c>
    </row>
    <row r="162" spans="1:15" s="53" customFormat="1" x14ac:dyDescent="0.2">
      <c r="A162" s="50" t="e">
        <f t="shared" si="2"/>
        <v>#REF!</v>
      </c>
      <c r="B162" s="5">
        <v>6</v>
      </c>
      <c r="C162" s="54">
        <v>39</v>
      </c>
      <c r="D162" s="54">
        <v>39</v>
      </c>
      <c r="E162" s="5" t="s">
        <v>37</v>
      </c>
      <c r="F162" s="54"/>
      <c r="G162" s="54"/>
      <c r="H162" s="54">
        <f>IF('Раздел 3'!V22=SUM('Раздел 3'!V23:V23),0,1)</f>
        <v>0</v>
      </c>
    </row>
    <row r="163" spans="1:15" s="53" customFormat="1" x14ac:dyDescent="0.2">
      <c r="A163" s="50" t="e">
        <f t="shared" si="2"/>
        <v>#REF!</v>
      </c>
      <c r="B163" s="5">
        <v>6</v>
      </c>
      <c r="C163" s="54">
        <v>40</v>
      </c>
      <c r="D163" s="54">
        <v>40</v>
      </c>
      <c r="E163" s="5" t="s">
        <v>38</v>
      </c>
      <c r="F163" s="54"/>
      <c r="G163" s="54"/>
      <c r="H163" s="54">
        <f>IF('Раздел 3'!W22=SUM('Раздел 3'!W23:W23),0,1)</f>
        <v>0</v>
      </c>
    </row>
    <row r="164" spans="1:15" s="53" customFormat="1" x14ac:dyDescent="0.2">
      <c r="A164" s="50" t="e">
        <f t="shared" si="2"/>
        <v>#REF!</v>
      </c>
      <c r="B164" s="5">
        <v>6</v>
      </c>
      <c r="C164" s="54">
        <v>41</v>
      </c>
      <c r="D164" s="54">
        <v>41</v>
      </c>
      <c r="E164" s="5" t="s">
        <v>39</v>
      </c>
      <c r="F164" s="54"/>
      <c r="G164" s="54"/>
      <c r="H164" s="54">
        <f>IF('Раздел 3'!X22=SUM('Раздел 3'!X23:X23),0,1)</f>
        <v>0</v>
      </c>
    </row>
    <row r="165" spans="1:15" s="53" customFormat="1" x14ac:dyDescent="0.2">
      <c r="A165" s="50" t="e">
        <f t="shared" si="2"/>
        <v>#REF!</v>
      </c>
      <c r="B165" s="5">
        <v>6</v>
      </c>
      <c r="C165" s="54">
        <v>42</v>
      </c>
      <c r="D165" s="54">
        <v>42</v>
      </c>
      <c r="E165" s="5" t="s">
        <v>40</v>
      </c>
      <c r="F165" s="54"/>
      <c r="G165" s="54"/>
      <c r="H165" s="54">
        <f>IF('Раздел 3'!Y22=SUM('Раздел 3'!Y23:Y23),0,1)</f>
        <v>0</v>
      </c>
    </row>
    <row r="166" spans="1:15" s="53" customFormat="1" x14ac:dyDescent="0.2">
      <c r="A166" s="50" t="e">
        <f t="shared" si="2"/>
        <v>#REF!</v>
      </c>
      <c r="B166" s="5">
        <v>6</v>
      </c>
      <c r="C166" s="54">
        <v>43</v>
      </c>
      <c r="D166" s="54">
        <v>43</v>
      </c>
      <c r="E166" s="5" t="s">
        <v>41</v>
      </c>
      <c r="F166" s="54"/>
      <c r="G166" s="54"/>
      <c r="H166" s="54">
        <f>IF('Раздел 3'!Z22=SUM('Раздел 3'!Z23:Z23),0,1)</f>
        <v>0</v>
      </c>
    </row>
    <row r="167" spans="1:15" s="53" customFormat="1" x14ac:dyDescent="0.2">
      <c r="A167" s="50" t="e">
        <f t="shared" si="2"/>
        <v>#REF!</v>
      </c>
      <c r="B167" s="5">
        <v>6</v>
      </c>
      <c r="C167" s="54">
        <v>44</v>
      </c>
      <c r="D167" s="54">
        <v>44</v>
      </c>
      <c r="E167" s="5" t="s">
        <v>42</v>
      </c>
      <c r="F167" s="54"/>
      <c r="G167" s="54"/>
      <c r="H167" s="54">
        <f>IF('Раздел 3'!AA22=SUM('Раздел 3'!AA23:AA23),0,1)</f>
        <v>0</v>
      </c>
    </row>
    <row r="168" spans="1:15" s="53" customFormat="1" x14ac:dyDescent="0.2">
      <c r="A168" s="50" t="e">
        <f t="shared" si="2"/>
        <v>#REF!</v>
      </c>
      <c r="B168" s="5">
        <v>6</v>
      </c>
      <c r="C168" s="54">
        <v>45</v>
      </c>
      <c r="D168" s="54">
        <v>45</v>
      </c>
      <c r="E168" s="5" t="s">
        <v>43</v>
      </c>
      <c r="F168" s="54"/>
      <c r="G168" s="54"/>
      <c r="H168" s="54">
        <f>IF('Раздел 3'!AB22=SUM('Раздел 3'!AB23:AB23),0,1)</f>
        <v>0</v>
      </c>
    </row>
    <row r="169" spans="1:15" s="53" customFormat="1" x14ac:dyDescent="0.2">
      <c r="A169" s="50" t="e">
        <f t="shared" si="2"/>
        <v>#REF!</v>
      </c>
      <c r="B169" s="5">
        <v>6</v>
      </c>
      <c r="C169" s="54">
        <v>46</v>
      </c>
      <c r="D169" s="54">
        <v>46</v>
      </c>
      <c r="E169" s="5" t="s">
        <v>44</v>
      </c>
      <c r="F169" s="54"/>
      <c r="G169" s="54"/>
      <c r="H169" s="54">
        <f>IF('Раздел 3'!AC22=SUM('Раздел 3'!AC23:AC23),0,1)</f>
        <v>0</v>
      </c>
    </row>
    <row r="170" spans="1:15" s="53" customFormat="1" x14ac:dyDescent="0.2">
      <c r="A170" s="50" t="e">
        <f t="shared" si="2"/>
        <v>#REF!</v>
      </c>
      <c r="B170" s="5">
        <v>6</v>
      </c>
      <c r="C170" s="54">
        <v>47</v>
      </c>
      <c r="D170" s="54">
        <v>47</v>
      </c>
      <c r="E170" s="5" t="s">
        <v>45</v>
      </c>
      <c r="F170" s="54"/>
      <c r="G170" s="54"/>
      <c r="H170" s="54">
        <f>IF('Раздел 3'!AD22=SUM('Раздел 3'!AD23:AD23),0,1)</f>
        <v>0</v>
      </c>
    </row>
    <row r="171" spans="1:15" s="53" customFormat="1" x14ac:dyDescent="0.2">
      <c r="A171" s="50" t="e">
        <f t="shared" si="2"/>
        <v>#REF!</v>
      </c>
      <c r="B171" s="5">
        <v>6</v>
      </c>
      <c r="C171" s="54">
        <v>48</v>
      </c>
      <c r="D171" s="54">
        <v>48</v>
      </c>
      <c r="E171" s="5" t="s">
        <v>46</v>
      </c>
      <c r="F171" s="54"/>
      <c r="G171" s="54"/>
      <c r="H171" s="54">
        <f>IF('Раздел 3'!AE22=SUM('Раздел 3'!AE23:AE23),0,1)</f>
        <v>0</v>
      </c>
    </row>
    <row r="172" spans="1:15" s="53" customFormat="1" x14ac:dyDescent="0.2">
      <c r="A172" s="50" t="e">
        <f t="shared" si="2"/>
        <v>#REF!</v>
      </c>
      <c r="B172" s="5">
        <v>6</v>
      </c>
      <c r="C172" s="54">
        <v>49</v>
      </c>
      <c r="D172" s="54">
        <v>49</v>
      </c>
      <c r="E172" s="5" t="s">
        <v>47</v>
      </c>
      <c r="F172" s="54"/>
      <c r="G172" s="54"/>
      <c r="H172" s="54">
        <f>IF('Раздел 3'!AF22=SUM('Раздел 3'!AF23:AF23),0,1)</f>
        <v>0</v>
      </c>
    </row>
    <row r="173" spans="1:15" s="53" customFormat="1" x14ac:dyDescent="0.2">
      <c r="A173" s="50" t="e">
        <f t="shared" si="2"/>
        <v>#REF!</v>
      </c>
      <c r="B173" s="5">
        <v>6</v>
      </c>
      <c r="C173" s="54">
        <v>50</v>
      </c>
      <c r="D173" s="54">
        <v>50</v>
      </c>
      <c r="E173" s="5" t="s">
        <v>48</v>
      </c>
      <c r="F173" s="54"/>
      <c r="G173" s="54"/>
      <c r="H173" s="54">
        <f>IF('Раздел 3'!AG22=SUM('Раздел 3'!AG23:AG23),0,1)</f>
        <v>0</v>
      </c>
    </row>
    <row r="174" spans="1:15" s="53" customFormat="1" x14ac:dyDescent="0.2">
      <c r="A174" s="50" t="e">
        <f t="shared" si="2"/>
        <v>#REF!</v>
      </c>
      <c r="B174" s="5">
        <v>6</v>
      </c>
      <c r="C174" s="54">
        <v>51</v>
      </c>
      <c r="D174" s="54">
        <v>51</v>
      </c>
      <c r="E174" s="5" t="s">
        <v>49</v>
      </c>
      <c r="F174" s="54"/>
      <c r="G174" s="54"/>
      <c r="H174" s="54">
        <f>IF('Раздел 3'!AH22=SUM('Раздел 3'!AH23:AH23),0,1)</f>
        <v>0</v>
      </c>
    </row>
    <row r="175" spans="1:15" s="53" customFormat="1" x14ac:dyDescent="0.2">
      <c r="A175" s="50" t="e">
        <f t="shared" si="2"/>
        <v>#REF!</v>
      </c>
      <c r="B175" s="5">
        <v>6</v>
      </c>
      <c r="C175" s="54">
        <v>52</v>
      </c>
      <c r="D175" s="54">
        <v>52</v>
      </c>
      <c r="E175" s="5" t="s">
        <v>50</v>
      </c>
      <c r="F175" s="54"/>
      <c r="G175" s="54"/>
      <c r="H175" s="54">
        <f>IF('Раздел 3'!AI22=SUM('Раздел 3'!AI23:AI23),0,1)</f>
        <v>0</v>
      </c>
      <c r="O175" s="54"/>
    </row>
    <row r="176" spans="1:15" s="53" customFormat="1" x14ac:dyDescent="0.2">
      <c r="A176" s="50" t="e">
        <f t="shared" si="2"/>
        <v>#REF!</v>
      </c>
      <c r="B176" s="5">
        <v>6</v>
      </c>
      <c r="C176" s="54">
        <v>53</v>
      </c>
      <c r="D176" s="54">
        <v>53</v>
      </c>
      <c r="E176" s="5" t="s">
        <v>51</v>
      </c>
      <c r="F176" s="54"/>
      <c r="G176" s="54"/>
      <c r="H176" s="54">
        <f>IF('Раздел 3'!AJ22=SUM('Раздел 3'!AJ23:AJ23),0,1)</f>
        <v>0</v>
      </c>
    </row>
    <row r="177" spans="1:8" s="53" customFormat="1" x14ac:dyDescent="0.2">
      <c r="A177" s="50" t="e">
        <f t="shared" si="2"/>
        <v>#REF!</v>
      </c>
      <c r="B177" s="5">
        <v>6</v>
      </c>
      <c r="C177" s="54">
        <v>54</v>
      </c>
      <c r="D177" s="54">
        <v>54</v>
      </c>
      <c r="E177" s="5" t="s">
        <v>52</v>
      </c>
      <c r="F177" s="54"/>
      <c r="G177" s="54"/>
      <c r="H177" s="54">
        <f>IF('Раздел 3'!AK22=SUM('Раздел 3'!AK23:AK23),0,1)</f>
        <v>0</v>
      </c>
    </row>
    <row r="178" spans="1:8" s="53" customFormat="1" x14ac:dyDescent="0.2">
      <c r="A178" s="50" t="e">
        <f t="shared" si="2"/>
        <v>#REF!</v>
      </c>
      <c r="B178" s="5">
        <v>6</v>
      </c>
      <c r="C178" s="54">
        <v>55</v>
      </c>
      <c r="D178" s="54">
        <v>55</v>
      </c>
      <c r="E178" s="5" t="s">
        <v>53</v>
      </c>
      <c r="F178" s="54"/>
      <c r="G178" s="54"/>
      <c r="H178" s="54">
        <f>IF('Раздел 3'!AL22=SUM('Раздел 3'!AL23:AL23),0,1)</f>
        <v>0</v>
      </c>
    </row>
    <row r="179" spans="1:8" s="53" customFormat="1" x14ac:dyDescent="0.2">
      <c r="A179" s="50" t="e">
        <f t="shared" si="2"/>
        <v>#REF!</v>
      </c>
      <c r="B179" s="5">
        <v>6</v>
      </c>
      <c r="C179" s="54">
        <v>56</v>
      </c>
      <c r="D179" s="54">
        <v>56</v>
      </c>
      <c r="E179" s="5" t="s">
        <v>54</v>
      </c>
      <c r="F179" s="54"/>
      <c r="G179" s="54"/>
      <c r="H179" s="54">
        <f>IF('Раздел 3'!AM22=SUM('Раздел 3'!AM23:AM23),0,1)</f>
        <v>0</v>
      </c>
    </row>
    <row r="180" spans="1:8" s="53" customFormat="1" x14ac:dyDescent="0.2">
      <c r="A180" s="50" t="e">
        <f t="shared" si="2"/>
        <v>#REF!</v>
      </c>
      <c r="B180" s="5">
        <v>6</v>
      </c>
      <c r="C180" s="54">
        <v>57</v>
      </c>
      <c r="D180" s="54">
        <v>57</v>
      </c>
      <c r="E180" s="5" t="s">
        <v>55</v>
      </c>
      <c r="F180" s="54"/>
      <c r="G180" s="54"/>
      <c r="H180" s="54">
        <f>IF('Раздел 3'!AN22=SUM('Раздел 3'!AN23:AN23),0,1)</f>
        <v>0</v>
      </c>
    </row>
    <row r="181" spans="1:8" s="53" customFormat="1" x14ac:dyDescent="0.2">
      <c r="A181" s="50" t="e">
        <f t="shared" si="2"/>
        <v>#REF!</v>
      </c>
      <c r="B181" s="5">
        <v>6</v>
      </c>
      <c r="C181" s="54">
        <v>58</v>
      </c>
      <c r="D181" s="54">
        <v>58</v>
      </c>
      <c r="E181" s="5" t="s">
        <v>56</v>
      </c>
      <c r="F181" s="54"/>
      <c r="G181" s="54"/>
      <c r="H181" s="54" t="e">
        <f>IF('Раздел 3'!#REF!=SUM('Раздел 3'!#REF!),0,1)</f>
        <v>#REF!</v>
      </c>
    </row>
    <row r="182" spans="1:8" s="53" customFormat="1" x14ac:dyDescent="0.2">
      <c r="A182" s="50" t="e">
        <f t="shared" si="2"/>
        <v>#REF!</v>
      </c>
      <c r="B182" s="5">
        <v>6</v>
      </c>
      <c r="C182" s="54">
        <v>59</v>
      </c>
      <c r="D182" s="54">
        <v>59</v>
      </c>
      <c r="E182" s="5" t="s">
        <v>57</v>
      </c>
      <c r="F182" s="54"/>
      <c r="G182" s="54"/>
      <c r="H182" s="54">
        <f>IF('Раздел 3'!O25=SUM('Раздел 3'!O26:O30),0,1)</f>
        <v>0</v>
      </c>
    </row>
    <row r="183" spans="1:8" s="53" customFormat="1" x14ac:dyDescent="0.2">
      <c r="A183" s="50" t="e">
        <f t="shared" si="2"/>
        <v>#REF!</v>
      </c>
      <c r="B183" s="5">
        <v>6</v>
      </c>
      <c r="C183" s="54">
        <v>60</v>
      </c>
      <c r="D183" s="54">
        <v>60</v>
      </c>
      <c r="E183" s="5" t="s">
        <v>58</v>
      </c>
      <c r="F183" s="54"/>
      <c r="G183" s="54"/>
      <c r="H183" s="54">
        <f>IF('Раздел 3'!P25=SUM('Раздел 3'!P26:P30),0,1)</f>
        <v>0</v>
      </c>
    </row>
    <row r="184" spans="1:8" s="53" customFormat="1" x14ac:dyDescent="0.2">
      <c r="A184" s="50" t="e">
        <f t="shared" si="2"/>
        <v>#REF!</v>
      </c>
      <c r="B184" s="5">
        <v>6</v>
      </c>
      <c r="C184" s="54">
        <v>61</v>
      </c>
      <c r="D184" s="54">
        <v>61</v>
      </c>
      <c r="E184" s="5" t="s">
        <v>59</v>
      </c>
      <c r="F184" s="54"/>
      <c r="G184" s="54"/>
      <c r="H184" s="54">
        <f>IF('Раздел 3'!Q25=SUM('Раздел 3'!Q26:Q30),0,1)</f>
        <v>0</v>
      </c>
    </row>
    <row r="185" spans="1:8" s="53" customFormat="1" x14ac:dyDescent="0.2">
      <c r="A185" s="50" t="e">
        <f t="shared" si="2"/>
        <v>#REF!</v>
      </c>
      <c r="B185" s="5">
        <v>6</v>
      </c>
      <c r="C185" s="54">
        <v>62</v>
      </c>
      <c r="D185" s="54">
        <v>62</v>
      </c>
      <c r="E185" s="5" t="s">
        <v>60</v>
      </c>
      <c r="F185" s="54"/>
      <c r="G185" s="54"/>
      <c r="H185" s="54" t="e">
        <f>IF('Раздел 3'!#REF!=SUM('Раздел 3'!#REF!),0,1)</f>
        <v>#REF!</v>
      </c>
    </row>
    <row r="186" spans="1:8" s="53" customFormat="1" x14ac:dyDescent="0.2">
      <c r="A186" s="50" t="e">
        <f t="shared" si="2"/>
        <v>#REF!</v>
      </c>
      <c r="B186" s="5">
        <v>6</v>
      </c>
      <c r="C186" s="54">
        <v>63</v>
      </c>
      <c r="D186" s="54">
        <v>63</v>
      </c>
      <c r="E186" s="5" t="s">
        <v>61</v>
      </c>
      <c r="F186" s="54"/>
      <c r="G186" s="54"/>
      <c r="H186" s="54">
        <f>IF('Раздел 3'!R25=SUM('Раздел 3'!R26:R30),0,1)</f>
        <v>0</v>
      </c>
    </row>
    <row r="187" spans="1:8" s="53" customFormat="1" x14ac:dyDescent="0.2">
      <c r="A187" s="50" t="e">
        <f t="shared" si="2"/>
        <v>#REF!</v>
      </c>
      <c r="B187" s="5">
        <v>6</v>
      </c>
      <c r="C187" s="54">
        <v>64</v>
      </c>
      <c r="D187" s="54">
        <v>64</v>
      </c>
      <c r="E187" s="5" t="s">
        <v>62</v>
      </c>
      <c r="F187" s="54"/>
      <c r="G187" s="54"/>
      <c r="H187" s="54">
        <f>IF('Раздел 3'!S25=SUM('Раздел 3'!S26:S30),0,1)</f>
        <v>0</v>
      </c>
    </row>
    <row r="188" spans="1:8" s="53" customFormat="1" x14ac:dyDescent="0.2">
      <c r="A188" s="50" t="e">
        <f t="shared" si="2"/>
        <v>#REF!</v>
      </c>
      <c r="B188" s="5">
        <v>6</v>
      </c>
      <c r="C188" s="54">
        <v>65</v>
      </c>
      <c r="D188" s="54">
        <v>65</v>
      </c>
      <c r="E188" s="5" t="s">
        <v>63</v>
      </c>
      <c r="F188" s="54"/>
      <c r="G188" s="54"/>
      <c r="H188" s="54" t="e">
        <f>IF('Раздел 3'!#REF!=SUM('Раздел 3'!#REF!),0,1)</f>
        <v>#REF!</v>
      </c>
    </row>
    <row r="189" spans="1:8" s="53" customFormat="1" x14ac:dyDescent="0.2">
      <c r="A189" s="50" t="e">
        <f t="shared" si="2"/>
        <v>#REF!</v>
      </c>
      <c r="B189" s="5">
        <v>6</v>
      </c>
      <c r="C189" s="54">
        <v>66</v>
      </c>
      <c r="D189" s="54">
        <v>66</v>
      </c>
      <c r="E189" s="5" t="s">
        <v>64</v>
      </c>
      <c r="F189" s="54"/>
      <c r="G189" s="54"/>
      <c r="H189" s="54">
        <f>IF('Раздел 3'!T25=SUM('Раздел 3'!T26:T30),0,1)</f>
        <v>0</v>
      </c>
    </row>
    <row r="190" spans="1:8" s="53" customFormat="1" x14ac:dyDescent="0.2">
      <c r="A190" s="50" t="e">
        <f t="shared" si="2"/>
        <v>#REF!</v>
      </c>
      <c r="B190" s="5">
        <v>6</v>
      </c>
      <c r="C190" s="54">
        <v>67</v>
      </c>
      <c r="D190" s="54">
        <v>67</v>
      </c>
      <c r="E190" s="5" t="s">
        <v>65</v>
      </c>
      <c r="F190" s="54"/>
      <c r="G190" s="54"/>
      <c r="H190" s="54">
        <f>IF('Раздел 3'!U25=SUM('Раздел 3'!U26:U30),0,1)</f>
        <v>0</v>
      </c>
    </row>
    <row r="191" spans="1:8" s="53" customFormat="1" x14ac:dyDescent="0.2">
      <c r="A191" s="50" t="e">
        <f t="shared" si="2"/>
        <v>#REF!</v>
      </c>
      <c r="B191" s="5">
        <v>6</v>
      </c>
      <c r="C191" s="54">
        <v>68</v>
      </c>
      <c r="D191" s="54">
        <v>68</v>
      </c>
      <c r="E191" s="5" t="s">
        <v>66</v>
      </c>
      <c r="F191" s="54"/>
      <c r="G191" s="54"/>
      <c r="H191" s="54">
        <f>IF('Раздел 3'!V25=SUM('Раздел 3'!V26:V30),0,1)</f>
        <v>0</v>
      </c>
    </row>
    <row r="192" spans="1:8" s="53" customFormat="1" x14ac:dyDescent="0.2">
      <c r="A192" s="50" t="e">
        <f t="shared" si="2"/>
        <v>#REF!</v>
      </c>
      <c r="B192" s="5">
        <v>6</v>
      </c>
      <c r="C192" s="54">
        <v>69</v>
      </c>
      <c r="D192" s="54">
        <v>69</v>
      </c>
      <c r="E192" s="5" t="s">
        <v>67</v>
      </c>
      <c r="F192" s="54"/>
      <c r="G192" s="54"/>
      <c r="H192" s="54">
        <f>IF('Раздел 3'!W25=SUM('Раздел 3'!W26:W30),0,1)</f>
        <v>0</v>
      </c>
    </row>
    <row r="193" spans="1:8" s="53" customFormat="1" x14ac:dyDescent="0.2">
      <c r="A193" s="50" t="e">
        <f t="shared" si="2"/>
        <v>#REF!</v>
      </c>
      <c r="B193" s="5">
        <v>6</v>
      </c>
      <c r="C193" s="54">
        <v>70</v>
      </c>
      <c r="D193" s="54">
        <v>70</v>
      </c>
      <c r="E193" s="5" t="s">
        <v>68</v>
      </c>
      <c r="F193" s="54"/>
      <c r="G193" s="54"/>
      <c r="H193" s="54">
        <f>IF('Раздел 3'!X25=SUM('Раздел 3'!X26:X30),0,1)</f>
        <v>0</v>
      </c>
    </row>
    <row r="194" spans="1:8" s="53" customFormat="1" x14ac:dyDescent="0.2">
      <c r="A194" s="50" t="e">
        <f t="shared" si="2"/>
        <v>#REF!</v>
      </c>
      <c r="B194" s="5">
        <v>6</v>
      </c>
      <c r="C194" s="54">
        <v>71</v>
      </c>
      <c r="D194" s="54">
        <v>71</v>
      </c>
      <c r="E194" s="5" t="s">
        <v>69</v>
      </c>
      <c r="F194" s="54"/>
      <c r="G194" s="54"/>
      <c r="H194" s="54">
        <f>IF('Раздел 3'!Y25=SUM('Раздел 3'!Y26:Y30),0,1)</f>
        <v>0</v>
      </c>
    </row>
    <row r="195" spans="1:8" s="53" customFormat="1" x14ac:dyDescent="0.2">
      <c r="A195" s="50" t="e">
        <f t="shared" ref="A195:A258" si="3">P_3</f>
        <v>#REF!</v>
      </c>
      <c r="B195" s="5">
        <v>6</v>
      </c>
      <c r="C195" s="54">
        <v>72</v>
      </c>
      <c r="D195" s="54">
        <v>72</v>
      </c>
      <c r="E195" s="5" t="s">
        <v>70</v>
      </c>
      <c r="F195" s="54"/>
      <c r="G195" s="54"/>
      <c r="H195" s="54">
        <f>IF('Раздел 3'!Z25=SUM('Раздел 3'!Z26:Z30),0,1)</f>
        <v>0</v>
      </c>
    </row>
    <row r="196" spans="1:8" s="53" customFormat="1" x14ac:dyDescent="0.2">
      <c r="A196" s="50" t="e">
        <f t="shared" si="3"/>
        <v>#REF!</v>
      </c>
      <c r="B196" s="5">
        <v>6</v>
      </c>
      <c r="C196" s="54">
        <v>73</v>
      </c>
      <c r="D196" s="54">
        <v>73</v>
      </c>
      <c r="E196" s="5" t="s">
        <v>71</v>
      </c>
      <c r="F196" s="54"/>
      <c r="G196" s="54"/>
      <c r="H196" s="54">
        <f>IF('Раздел 3'!AA25=SUM('Раздел 3'!AA26:AA30),0,1)</f>
        <v>0</v>
      </c>
    </row>
    <row r="197" spans="1:8" s="53" customFormat="1" x14ac:dyDescent="0.2">
      <c r="A197" s="50" t="e">
        <f t="shared" si="3"/>
        <v>#REF!</v>
      </c>
      <c r="B197" s="5">
        <v>6</v>
      </c>
      <c r="C197" s="54">
        <v>74</v>
      </c>
      <c r="D197" s="54">
        <v>74</v>
      </c>
      <c r="E197" s="5" t="s">
        <v>72</v>
      </c>
      <c r="F197" s="54"/>
      <c r="G197" s="54"/>
      <c r="H197" s="54">
        <f>IF('Раздел 3'!AB25=SUM('Раздел 3'!AB26:AB30),0,1)</f>
        <v>0</v>
      </c>
    </row>
    <row r="198" spans="1:8" s="53" customFormat="1" x14ac:dyDescent="0.2">
      <c r="A198" s="50" t="e">
        <f t="shared" si="3"/>
        <v>#REF!</v>
      </c>
      <c r="B198" s="5">
        <v>6</v>
      </c>
      <c r="C198" s="54">
        <v>75</v>
      </c>
      <c r="D198" s="54">
        <v>75</v>
      </c>
      <c r="E198" s="5" t="s">
        <v>73</v>
      </c>
      <c r="F198" s="54"/>
      <c r="G198" s="54"/>
      <c r="H198" s="54">
        <f>IF('Раздел 3'!AC25=SUM('Раздел 3'!AC26:AC30),0,1)</f>
        <v>0</v>
      </c>
    </row>
    <row r="199" spans="1:8" s="53" customFormat="1" x14ac:dyDescent="0.2">
      <c r="A199" s="50" t="e">
        <f t="shared" si="3"/>
        <v>#REF!</v>
      </c>
      <c r="B199" s="5">
        <v>6</v>
      </c>
      <c r="C199" s="54">
        <v>76</v>
      </c>
      <c r="D199" s="54">
        <v>76</v>
      </c>
      <c r="E199" s="5" t="s">
        <v>74</v>
      </c>
      <c r="F199" s="54"/>
      <c r="G199" s="54"/>
      <c r="H199" s="54">
        <f>IF('Раздел 3'!AD25=SUM('Раздел 3'!AD26:AD30),0,1)</f>
        <v>0</v>
      </c>
    </row>
    <row r="200" spans="1:8" s="53" customFormat="1" x14ac:dyDescent="0.2">
      <c r="A200" s="50" t="e">
        <f t="shared" si="3"/>
        <v>#REF!</v>
      </c>
      <c r="B200" s="5">
        <v>6</v>
      </c>
      <c r="C200" s="54">
        <v>77</v>
      </c>
      <c r="D200" s="54">
        <v>77</v>
      </c>
      <c r="E200" s="5" t="s">
        <v>75</v>
      </c>
      <c r="F200" s="54"/>
      <c r="G200" s="54"/>
      <c r="H200" s="54">
        <f>IF('Раздел 3'!AE25=SUM('Раздел 3'!AE26:AE30),0,1)</f>
        <v>0</v>
      </c>
    </row>
    <row r="201" spans="1:8" s="53" customFormat="1" x14ac:dyDescent="0.2">
      <c r="A201" s="50" t="e">
        <f t="shared" si="3"/>
        <v>#REF!</v>
      </c>
      <c r="B201" s="5">
        <v>6</v>
      </c>
      <c r="C201" s="54">
        <v>78</v>
      </c>
      <c r="D201" s="54">
        <v>78</v>
      </c>
      <c r="E201" s="5" t="s">
        <v>76</v>
      </c>
      <c r="F201" s="54"/>
      <c r="G201" s="54"/>
      <c r="H201" s="54">
        <f>IF('Раздел 3'!AF25=SUM('Раздел 3'!AF26:AF30),0,1)</f>
        <v>0</v>
      </c>
    </row>
    <row r="202" spans="1:8" s="53" customFormat="1" x14ac:dyDescent="0.2">
      <c r="A202" s="50" t="e">
        <f t="shared" si="3"/>
        <v>#REF!</v>
      </c>
      <c r="B202" s="5">
        <v>6</v>
      </c>
      <c r="C202" s="54">
        <v>79</v>
      </c>
      <c r="D202" s="54">
        <v>79</v>
      </c>
      <c r="E202" s="5" t="s">
        <v>77</v>
      </c>
      <c r="F202" s="54"/>
      <c r="G202" s="54"/>
      <c r="H202" s="54">
        <f>IF('Раздел 3'!AG25=SUM('Раздел 3'!AG26:AG30),0,1)</f>
        <v>0</v>
      </c>
    </row>
    <row r="203" spans="1:8" s="53" customFormat="1" x14ac:dyDescent="0.2">
      <c r="A203" s="50" t="e">
        <f t="shared" si="3"/>
        <v>#REF!</v>
      </c>
      <c r="B203" s="5">
        <v>6</v>
      </c>
      <c r="C203" s="54">
        <v>80</v>
      </c>
      <c r="D203" s="54">
        <v>80</v>
      </c>
      <c r="E203" s="5" t="s">
        <v>78</v>
      </c>
      <c r="F203" s="54"/>
      <c r="G203" s="54"/>
      <c r="H203" s="54">
        <f>IF('Раздел 3'!AH25=SUM('Раздел 3'!AH26:AH30),0,1)</f>
        <v>0</v>
      </c>
    </row>
    <row r="204" spans="1:8" s="53" customFormat="1" x14ac:dyDescent="0.2">
      <c r="A204" s="50" t="e">
        <f t="shared" si="3"/>
        <v>#REF!</v>
      </c>
      <c r="B204" s="5">
        <v>6</v>
      </c>
      <c r="C204" s="54">
        <v>81</v>
      </c>
      <c r="D204" s="54">
        <v>81</v>
      </c>
      <c r="E204" s="5" t="s">
        <v>79</v>
      </c>
      <c r="F204" s="54"/>
      <c r="G204" s="54"/>
      <c r="H204" s="54">
        <f>IF('Раздел 3'!AI25=SUM('Раздел 3'!AI26:AI30),0,1)</f>
        <v>0</v>
      </c>
    </row>
    <row r="205" spans="1:8" s="53" customFormat="1" x14ac:dyDescent="0.2">
      <c r="A205" s="50" t="e">
        <f t="shared" si="3"/>
        <v>#REF!</v>
      </c>
      <c r="B205" s="5">
        <v>6</v>
      </c>
      <c r="C205" s="54">
        <v>82</v>
      </c>
      <c r="D205" s="54">
        <v>82</v>
      </c>
      <c r="E205" s="5" t="s">
        <v>80</v>
      </c>
      <c r="F205" s="54"/>
      <c r="G205" s="54"/>
      <c r="H205" s="54">
        <f>IF('Раздел 3'!AJ25=SUM('Раздел 3'!AJ26:AJ30),0,1)</f>
        <v>0</v>
      </c>
    </row>
    <row r="206" spans="1:8" s="53" customFormat="1" x14ac:dyDescent="0.2">
      <c r="A206" s="50" t="e">
        <f t="shared" si="3"/>
        <v>#REF!</v>
      </c>
      <c r="B206" s="5">
        <v>6</v>
      </c>
      <c r="C206" s="54">
        <v>83</v>
      </c>
      <c r="D206" s="54">
        <v>83</v>
      </c>
      <c r="E206" s="5" t="s">
        <v>81</v>
      </c>
      <c r="F206" s="54"/>
      <c r="G206" s="54"/>
      <c r="H206" s="54">
        <f>IF('Раздел 3'!AK25=SUM('Раздел 3'!AK26:AK30),0,1)</f>
        <v>0</v>
      </c>
    </row>
    <row r="207" spans="1:8" s="53" customFormat="1" x14ac:dyDescent="0.2">
      <c r="A207" s="50" t="e">
        <f t="shared" si="3"/>
        <v>#REF!</v>
      </c>
      <c r="B207" s="5">
        <v>6</v>
      </c>
      <c r="C207" s="54">
        <v>84</v>
      </c>
      <c r="D207" s="54">
        <v>84</v>
      </c>
      <c r="E207" s="5" t="s">
        <v>82</v>
      </c>
      <c r="F207" s="54"/>
      <c r="G207" s="54"/>
      <c r="H207" s="54">
        <f>IF('Раздел 3'!AL25=SUM('Раздел 3'!AL26:AL30),0,1)</f>
        <v>0</v>
      </c>
    </row>
    <row r="208" spans="1:8" s="53" customFormat="1" x14ac:dyDescent="0.2">
      <c r="A208" s="50" t="e">
        <f t="shared" si="3"/>
        <v>#REF!</v>
      </c>
      <c r="B208" s="5">
        <v>6</v>
      </c>
      <c r="C208" s="54">
        <v>85</v>
      </c>
      <c r="D208" s="54">
        <v>85</v>
      </c>
      <c r="E208" s="5" t="s">
        <v>83</v>
      </c>
      <c r="F208" s="54"/>
      <c r="G208" s="54"/>
      <c r="H208" s="54">
        <f>IF('Раздел 3'!AM25=SUM('Раздел 3'!AM26:AM30),0,1)</f>
        <v>0</v>
      </c>
    </row>
    <row r="209" spans="1:8" s="53" customFormat="1" x14ac:dyDescent="0.2">
      <c r="A209" s="50" t="e">
        <f t="shared" si="3"/>
        <v>#REF!</v>
      </c>
      <c r="B209" s="5">
        <v>6</v>
      </c>
      <c r="C209" s="54">
        <v>86</v>
      </c>
      <c r="D209" s="54">
        <v>86</v>
      </c>
      <c r="E209" s="5" t="s">
        <v>84</v>
      </c>
      <c r="F209" s="54"/>
      <c r="G209" s="54"/>
      <c r="H209" s="54">
        <f>IF('Раздел 3'!AN25=SUM('Раздел 3'!AN26:AN30),0,1)</f>
        <v>0</v>
      </c>
    </row>
    <row r="210" spans="1:8" s="53" customFormat="1" x14ac:dyDescent="0.2">
      <c r="A210" s="50" t="e">
        <f t="shared" si="3"/>
        <v>#REF!</v>
      </c>
      <c r="B210" s="5">
        <v>6</v>
      </c>
      <c r="C210" s="54">
        <v>87</v>
      </c>
      <c r="D210" s="54">
        <v>87</v>
      </c>
      <c r="E210" s="5" t="s">
        <v>85</v>
      </c>
      <c r="F210" s="54"/>
      <c r="G210" s="54"/>
      <c r="H210" s="54" t="e">
        <f>IF('Раздел 3'!#REF!=SUM('Раздел 3'!#REF!),0,1)</f>
        <v>#REF!</v>
      </c>
    </row>
    <row r="211" spans="1:8" s="53" customFormat="1" x14ac:dyDescent="0.2">
      <c r="A211" s="50" t="e">
        <f t="shared" si="3"/>
        <v>#REF!</v>
      </c>
      <c r="B211" s="5">
        <v>6</v>
      </c>
      <c r="C211" s="54">
        <v>88</v>
      </c>
      <c r="D211" s="54">
        <v>88</v>
      </c>
      <c r="E211" s="5" t="s">
        <v>86</v>
      </c>
      <c r="F211" s="54"/>
      <c r="G211" s="54"/>
      <c r="H211" s="54" t="e">
        <f>IF('Раздел 3'!#REF!=SUM('Раздел 3'!#REF!),0,1)</f>
        <v>#REF!</v>
      </c>
    </row>
    <row r="212" spans="1:8" s="53" customFormat="1" x14ac:dyDescent="0.2">
      <c r="A212" s="50" t="e">
        <f t="shared" si="3"/>
        <v>#REF!</v>
      </c>
      <c r="B212" s="5">
        <v>6</v>
      </c>
      <c r="C212" s="54">
        <v>89</v>
      </c>
      <c r="D212" s="54">
        <v>89</v>
      </c>
      <c r="E212" s="5" t="s">
        <v>87</v>
      </c>
      <c r="F212" s="54"/>
      <c r="G212" s="54"/>
      <c r="H212" s="54">
        <f>IF('Раздел 3'!O21=SUM('Раздел 3'!R21:S21),0,1)</f>
        <v>0</v>
      </c>
    </row>
    <row r="213" spans="1:8" s="53" customFormat="1" x14ac:dyDescent="0.2">
      <c r="A213" s="50" t="e">
        <f t="shared" si="3"/>
        <v>#REF!</v>
      </c>
      <c r="B213" s="5">
        <v>6</v>
      </c>
      <c r="C213" s="54">
        <v>90</v>
      </c>
      <c r="D213" s="54">
        <v>90</v>
      </c>
      <c r="E213" s="5" t="s">
        <v>88</v>
      </c>
      <c r="F213" s="54"/>
      <c r="G213" s="54"/>
      <c r="H213" s="54">
        <f>IF('Раздел 3'!O22=SUM('Раздел 3'!R22:S22),0,1)</f>
        <v>0</v>
      </c>
    </row>
    <row r="214" spans="1:8" s="53" customFormat="1" x14ac:dyDescent="0.2">
      <c r="A214" s="50" t="e">
        <f t="shared" si="3"/>
        <v>#REF!</v>
      </c>
      <c r="B214" s="5">
        <v>6</v>
      </c>
      <c r="C214" s="54">
        <v>91</v>
      </c>
      <c r="D214" s="54">
        <v>91</v>
      </c>
      <c r="E214" s="5" t="s">
        <v>89</v>
      </c>
      <c r="F214" s="54"/>
      <c r="G214" s="54"/>
      <c r="H214" s="54">
        <f>IF('Раздел 3'!O23=SUM('Раздел 3'!R23:S23),0,1)</f>
        <v>0</v>
      </c>
    </row>
    <row r="215" spans="1:8" s="53" customFormat="1" x14ac:dyDescent="0.2">
      <c r="A215" s="50" t="e">
        <f t="shared" si="3"/>
        <v>#REF!</v>
      </c>
      <c r="B215" s="5">
        <v>6</v>
      </c>
      <c r="C215" s="54">
        <v>92</v>
      </c>
      <c r="D215" s="54">
        <v>92</v>
      </c>
      <c r="E215" s="5" t="s">
        <v>90</v>
      </c>
      <c r="F215" s="54"/>
      <c r="G215" s="54"/>
      <c r="H215" s="54" t="e">
        <f>IF('Раздел 3'!#REF!=SUM('Раздел 3'!#REF!),0,1)</f>
        <v>#REF!</v>
      </c>
    </row>
    <row r="216" spans="1:8" s="53" customFormat="1" x14ac:dyDescent="0.2">
      <c r="A216" s="50" t="e">
        <f t="shared" si="3"/>
        <v>#REF!</v>
      </c>
      <c r="B216" s="5">
        <v>6</v>
      </c>
      <c r="C216" s="54">
        <v>93</v>
      </c>
      <c r="D216" s="54">
        <v>93</v>
      </c>
      <c r="E216" s="5" t="s">
        <v>91</v>
      </c>
      <c r="F216" s="54"/>
      <c r="G216" s="54"/>
      <c r="H216" s="54" t="e">
        <f>IF('Раздел 3'!#REF!=SUM('Раздел 3'!#REF!),0,1)</f>
        <v>#REF!</v>
      </c>
    </row>
    <row r="217" spans="1:8" s="53" customFormat="1" x14ac:dyDescent="0.2">
      <c r="A217" s="50" t="e">
        <f t="shared" si="3"/>
        <v>#REF!</v>
      </c>
      <c r="B217" s="5">
        <v>6</v>
      </c>
      <c r="C217" s="54">
        <v>94</v>
      </c>
      <c r="D217" s="54">
        <v>94</v>
      </c>
      <c r="E217" s="5" t="s">
        <v>92</v>
      </c>
      <c r="F217" s="54"/>
      <c r="G217" s="54"/>
      <c r="H217" s="54" t="e">
        <f>IF('Раздел 3'!#REF!=SUM('Раздел 3'!#REF!),0,1)</f>
        <v>#REF!</v>
      </c>
    </row>
    <row r="218" spans="1:8" s="53" customFormat="1" x14ac:dyDescent="0.2">
      <c r="A218" s="50" t="e">
        <f t="shared" si="3"/>
        <v>#REF!</v>
      </c>
      <c r="B218" s="5">
        <v>6</v>
      </c>
      <c r="C218" s="54">
        <v>95</v>
      </c>
      <c r="D218" s="54">
        <v>95</v>
      </c>
      <c r="E218" s="5" t="s">
        <v>93</v>
      </c>
      <c r="F218" s="54"/>
      <c r="G218" s="54"/>
      <c r="H218" s="54">
        <f>IF('Раздел 3'!O25=SUM('Раздел 3'!R25:S25),0,1)</f>
        <v>0</v>
      </c>
    </row>
    <row r="219" spans="1:8" s="53" customFormat="1" x14ac:dyDescent="0.2">
      <c r="A219" s="50" t="e">
        <f t="shared" si="3"/>
        <v>#REF!</v>
      </c>
      <c r="B219" s="5">
        <v>6</v>
      </c>
      <c r="C219" s="54">
        <v>96</v>
      </c>
      <c r="D219" s="54">
        <v>96</v>
      </c>
      <c r="E219" s="5" t="s">
        <v>94</v>
      </c>
      <c r="F219" s="54"/>
      <c r="G219" s="54"/>
      <c r="H219" s="54">
        <f>IF('Раздел 3'!O26=SUM('Раздел 3'!R26:S26),0,1)</f>
        <v>0</v>
      </c>
    </row>
    <row r="220" spans="1:8" s="53" customFormat="1" x14ac:dyDescent="0.2">
      <c r="A220" s="50" t="e">
        <f t="shared" si="3"/>
        <v>#REF!</v>
      </c>
      <c r="B220" s="5">
        <v>6</v>
      </c>
      <c r="C220" s="54">
        <v>97</v>
      </c>
      <c r="D220" s="54">
        <v>97</v>
      </c>
      <c r="E220" s="5" t="s">
        <v>95</v>
      </c>
      <c r="F220" s="54"/>
      <c r="G220" s="54"/>
      <c r="H220" s="54">
        <f>IF('Раздел 3'!O27=SUM('Раздел 3'!R27:S27),0,1)</f>
        <v>0</v>
      </c>
    </row>
    <row r="221" spans="1:8" s="53" customFormat="1" x14ac:dyDescent="0.2">
      <c r="A221" s="50" t="e">
        <f t="shared" si="3"/>
        <v>#REF!</v>
      </c>
      <c r="B221" s="5">
        <v>6</v>
      </c>
      <c r="C221" s="54">
        <v>98</v>
      </c>
      <c r="D221" s="54">
        <v>98</v>
      </c>
      <c r="E221" s="5" t="s">
        <v>96</v>
      </c>
      <c r="F221" s="54"/>
      <c r="G221" s="54"/>
      <c r="H221" s="54">
        <f>IF('Раздел 3'!O28=SUM('Раздел 3'!R28:S28),0,1)</f>
        <v>0</v>
      </c>
    </row>
    <row r="222" spans="1:8" s="53" customFormat="1" x14ac:dyDescent="0.2">
      <c r="A222" s="50" t="e">
        <f t="shared" si="3"/>
        <v>#REF!</v>
      </c>
      <c r="B222" s="5">
        <v>6</v>
      </c>
      <c r="C222" s="54">
        <v>99</v>
      </c>
      <c r="D222" s="54">
        <v>99</v>
      </c>
      <c r="E222" s="5" t="s">
        <v>97</v>
      </c>
      <c r="F222" s="54"/>
      <c r="G222" s="54"/>
      <c r="H222" s="54" t="e">
        <f>IF('Раздел 3'!#REF!=SUM('Раздел 3'!#REF!),0,1)</f>
        <v>#REF!</v>
      </c>
    </row>
    <row r="223" spans="1:8" s="53" customFormat="1" x14ac:dyDescent="0.2">
      <c r="A223" s="50" t="e">
        <f t="shared" si="3"/>
        <v>#REF!</v>
      </c>
      <c r="B223" s="5">
        <v>6</v>
      </c>
      <c r="C223" s="54">
        <v>100</v>
      </c>
      <c r="D223" s="54">
        <v>100</v>
      </c>
      <c r="E223" s="5" t="s">
        <v>98</v>
      </c>
      <c r="F223" s="54"/>
      <c r="G223" s="54"/>
      <c r="H223" s="54" t="e">
        <f>IF('Раздел 3'!#REF!=SUM('Раздел 3'!#REF!),0,1)</f>
        <v>#REF!</v>
      </c>
    </row>
    <row r="224" spans="1:8" s="53" customFormat="1" x14ac:dyDescent="0.2">
      <c r="A224" s="50" t="e">
        <f t="shared" si="3"/>
        <v>#REF!</v>
      </c>
      <c r="B224" s="5">
        <v>6</v>
      </c>
      <c r="C224" s="54">
        <v>101</v>
      </c>
      <c r="D224" s="54">
        <v>101</v>
      </c>
      <c r="E224" s="5" t="s">
        <v>99</v>
      </c>
      <c r="F224" s="54"/>
      <c r="G224" s="54"/>
      <c r="H224" s="54">
        <f>IF('Раздел 3'!O29=SUM('Раздел 3'!R29:S29),0,1)</f>
        <v>0</v>
      </c>
    </row>
    <row r="225" spans="1:8" s="53" customFormat="1" x14ac:dyDescent="0.2">
      <c r="A225" s="50" t="e">
        <f t="shared" si="3"/>
        <v>#REF!</v>
      </c>
      <c r="B225" s="5">
        <v>6</v>
      </c>
      <c r="C225" s="54">
        <v>102</v>
      </c>
      <c r="D225" s="54">
        <v>102</v>
      </c>
      <c r="E225" s="5" t="s">
        <v>100</v>
      </c>
      <c r="F225" s="54"/>
      <c r="G225" s="54"/>
      <c r="H225" s="54">
        <f>IF('Раздел 3'!O30=SUM('Раздел 3'!R30:S30),0,1)</f>
        <v>0</v>
      </c>
    </row>
    <row r="226" spans="1:8" s="53" customFormat="1" x14ac:dyDescent="0.2">
      <c r="A226" s="50" t="e">
        <f t="shared" si="3"/>
        <v>#REF!</v>
      </c>
      <c r="B226" s="5">
        <v>6</v>
      </c>
      <c r="C226" s="54">
        <v>103</v>
      </c>
      <c r="D226" s="54">
        <v>103</v>
      </c>
      <c r="E226" s="5" t="s">
        <v>101</v>
      </c>
      <c r="F226" s="54"/>
      <c r="G226" s="54"/>
      <c r="H226" s="54" t="e">
        <f>IF('Раздел 3'!#REF!=SUM('Раздел 3'!#REF!),0,1)</f>
        <v>#REF!</v>
      </c>
    </row>
    <row r="227" spans="1:8" s="53" customFormat="1" x14ac:dyDescent="0.2">
      <c r="A227" s="50" t="e">
        <f t="shared" si="3"/>
        <v>#REF!</v>
      </c>
      <c r="B227" s="5">
        <v>6</v>
      </c>
      <c r="C227" s="54">
        <v>104</v>
      </c>
      <c r="D227" s="54">
        <v>104</v>
      </c>
      <c r="E227" s="5" t="s">
        <v>102</v>
      </c>
      <c r="F227" s="54"/>
      <c r="G227" s="54"/>
      <c r="H227" s="54">
        <f>IF('Раздел 3'!O31=SUM('Раздел 3'!R31:S31),0,1)</f>
        <v>0</v>
      </c>
    </row>
    <row r="228" spans="1:8" s="53" customFormat="1" x14ac:dyDescent="0.2">
      <c r="A228" s="50" t="e">
        <f t="shared" si="3"/>
        <v>#REF!</v>
      </c>
      <c r="B228" s="5">
        <v>6</v>
      </c>
      <c r="C228" s="54">
        <v>105</v>
      </c>
      <c r="D228" s="54">
        <v>105</v>
      </c>
      <c r="E228" s="5" t="s">
        <v>103</v>
      </c>
      <c r="F228" s="54"/>
      <c r="G228" s="54"/>
      <c r="H228" s="54">
        <f>IF('Раздел 3'!O21=SUM('Раздел 3'!T21:W21),0,1)</f>
        <v>0</v>
      </c>
    </row>
    <row r="229" spans="1:8" s="53" customFormat="1" x14ac:dyDescent="0.2">
      <c r="A229" s="50" t="e">
        <f t="shared" si="3"/>
        <v>#REF!</v>
      </c>
      <c r="B229" s="5">
        <v>6</v>
      </c>
      <c r="C229" s="54">
        <v>106</v>
      </c>
      <c r="D229" s="54">
        <v>106</v>
      </c>
      <c r="E229" s="5" t="s">
        <v>104</v>
      </c>
      <c r="F229" s="54"/>
      <c r="G229" s="54"/>
      <c r="H229" s="54">
        <f>IF('Раздел 3'!O22=SUM('Раздел 3'!T22:W22),0,1)</f>
        <v>0</v>
      </c>
    </row>
    <row r="230" spans="1:8" s="53" customFormat="1" x14ac:dyDescent="0.2">
      <c r="A230" s="50" t="e">
        <f t="shared" si="3"/>
        <v>#REF!</v>
      </c>
      <c r="B230" s="5">
        <v>6</v>
      </c>
      <c r="C230" s="54">
        <v>107</v>
      </c>
      <c r="D230" s="54">
        <v>107</v>
      </c>
      <c r="E230" s="5" t="s">
        <v>105</v>
      </c>
      <c r="F230" s="54"/>
      <c r="G230" s="54"/>
      <c r="H230" s="54">
        <f>IF('Раздел 3'!O23=SUM('Раздел 3'!T23:W23),0,1)</f>
        <v>0</v>
      </c>
    </row>
    <row r="231" spans="1:8" s="53" customFormat="1" x14ac:dyDescent="0.2">
      <c r="A231" s="50" t="e">
        <f t="shared" si="3"/>
        <v>#REF!</v>
      </c>
      <c r="B231" s="5">
        <v>6</v>
      </c>
      <c r="C231" s="54">
        <v>108</v>
      </c>
      <c r="D231" s="54">
        <v>108</v>
      </c>
      <c r="E231" s="5" t="s">
        <v>106</v>
      </c>
      <c r="F231" s="54"/>
      <c r="G231" s="54"/>
      <c r="H231" s="54" t="e">
        <f>IF('Раздел 3'!#REF!=SUM('Раздел 3'!#REF!),0,1)</f>
        <v>#REF!</v>
      </c>
    </row>
    <row r="232" spans="1:8" s="53" customFormat="1" x14ac:dyDescent="0.2">
      <c r="A232" s="50" t="e">
        <f t="shared" si="3"/>
        <v>#REF!</v>
      </c>
      <c r="B232" s="5">
        <v>6</v>
      </c>
      <c r="C232" s="54">
        <v>109</v>
      </c>
      <c r="D232" s="54">
        <v>109</v>
      </c>
      <c r="E232" s="5" t="s">
        <v>107</v>
      </c>
      <c r="F232" s="54"/>
      <c r="G232" s="54"/>
      <c r="H232" s="54" t="e">
        <f>IF('Раздел 3'!#REF!=SUM('Раздел 3'!#REF!),0,1)</f>
        <v>#REF!</v>
      </c>
    </row>
    <row r="233" spans="1:8" s="53" customFormat="1" x14ac:dyDescent="0.2">
      <c r="A233" s="50" t="e">
        <f t="shared" si="3"/>
        <v>#REF!</v>
      </c>
      <c r="B233" s="5">
        <v>6</v>
      </c>
      <c r="C233" s="54">
        <v>110</v>
      </c>
      <c r="D233" s="54">
        <v>110</v>
      </c>
      <c r="E233" s="5" t="s">
        <v>108</v>
      </c>
      <c r="F233" s="54"/>
      <c r="G233" s="54"/>
      <c r="H233" s="54" t="e">
        <f>IF('Раздел 3'!#REF!=SUM('Раздел 3'!#REF!),0,1)</f>
        <v>#REF!</v>
      </c>
    </row>
    <row r="234" spans="1:8" s="53" customFormat="1" x14ac:dyDescent="0.2">
      <c r="A234" s="50" t="e">
        <f t="shared" si="3"/>
        <v>#REF!</v>
      </c>
      <c r="B234" s="5">
        <v>6</v>
      </c>
      <c r="C234" s="54">
        <v>111</v>
      </c>
      <c r="D234" s="54">
        <v>111</v>
      </c>
      <c r="E234" s="5" t="s">
        <v>109</v>
      </c>
      <c r="F234" s="54"/>
      <c r="G234" s="54"/>
      <c r="H234" s="54">
        <f>IF('Раздел 3'!O25=SUM('Раздел 3'!T25:W25),0,1)</f>
        <v>0</v>
      </c>
    </row>
    <row r="235" spans="1:8" s="53" customFormat="1" x14ac:dyDescent="0.2">
      <c r="A235" s="50" t="e">
        <f t="shared" si="3"/>
        <v>#REF!</v>
      </c>
      <c r="B235" s="5">
        <v>6</v>
      </c>
      <c r="C235" s="54">
        <v>112</v>
      </c>
      <c r="D235" s="54">
        <v>112</v>
      </c>
      <c r="E235" s="5" t="s">
        <v>110</v>
      </c>
      <c r="F235" s="54"/>
      <c r="G235" s="54"/>
      <c r="H235" s="54">
        <f>IF('Раздел 3'!O26=SUM('Раздел 3'!T26:W26),0,1)</f>
        <v>0</v>
      </c>
    </row>
    <row r="236" spans="1:8" s="53" customFormat="1" x14ac:dyDescent="0.2">
      <c r="A236" s="50" t="e">
        <f t="shared" si="3"/>
        <v>#REF!</v>
      </c>
      <c r="B236" s="5">
        <v>6</v>
      </c>
      <c r="C236" s="54">
        <v>113</v>
      </c>
      <c r="D236" s="54">
        <v>113</v>
      </c>
      <c r="E236" s="5" t="s">
        <v>111</v>
      </c>
      <c r="F236" s="54"/>
      <c r="G236" s="54"/>
      <c r="H236" s="54">
        <f>IF('Раздел 3'!O27=SUM('Раздел 3'!T27:W27),0,1)</f>
        <v>0</v>
      </c>
    </row>
    <row r="237" spans="1:8" s="53" customFormat="1" x14ac:dyDescent="0.2">
      <c r="A237" s="50" t="e">
        <f t="shared" si="3"/>
        <v>#REF!</v>
      </c>
      <c r="B237" s="5">
        <v>6</v>
      </c>
      <c r="C237" s="54">
        <v>114</v>
      </c>
      <c r="D237" s="54">
        <v>114</v>
      </c>
      <c r="E237" s="5" t="s">
        <v>112</v>
      </c>
      <c r="F237" s="54"/>
      <c r="G237" s="54"/>
      <c r="H237" s="54">
        <f>IF('Раздел 3'!O28=SUM('Раздел 3'!T28:W28),0,1)</f>
        <v>0</v>
      </c>
    </row>
    <row r="238" spans="1:8" s="53" customFormat="1" x14ac:dyDescent="0.2">
      <c r="A238" s="50" t="e">
        <f t="shared" si="3"/>
        <v>#REF!</v>
      </c>
      <c r="B238" s="5">
        <v>6</v>
      </c>
      <c r="C238" s="54">
        <v>115</v>
      </c>
      <c r="D238" s="54">
        <v>115</v>
      </c>
      <c r="E238" s="5" t="s">
        <v>113</v>
      </c>
      <c r="F238" s="54"/>
      <c r="G238" s="54"/>
      <c r="H238" s="54" t="e">
        <f>IF('Раздел 3'!#REF!=SUM('Раздел 3'!#REF!),0,1)</f>
        <v>#REF!</v>
      </c>
    </row>
    <row r="239" spans="1:8" s="53" customFormat="1" x14ac:dyDescent="0.2">
      <c r="A239" s="50" t="e">
        <f t="shared" si="3"/>
        <v>#REF!</v>
      </c>
      <c r="B239" s="5">
        <v>6</v>
      </c>
      <c r="C239" s="54">
        <v>116</v>
      </c>
      <c r="D239" s="54">
        <v>116</v>
      </c>
      <c r="E239" s="5" t="s">
        <v>114</v>
      </c>
      <c r="F239" s="54"/>
      <c r="G239" s="54"/>
      <c r="H239" s="54" t="e">
        <f>IF('Раздел 3'!#REF!=SUM('Раздел 3'!#REF!),0,1)</f>
        <v>#REF!</v>
      </c>
    </row>
    <row r="240" spans="1:8" s="53" customFormat="1" x14ac:dyDescent="0.2">
      <c r="A240" s="50" t="e">
        <f t="shared" si="3"/>
        <v>#REF!</v>
      </c>
      <c r="B240" s="5">
        <v>6</v>
      </c>
      <c r="C240" s="54">
        <v>117</v>
      </c>
      <c r="D240" s="54">
        <v>117</v>
      </c>
      <c r="E240" s="5" t="s">
        <v>115</v>
      </c>
      <c r="F240" s="54"/>
      <c r="G240" s="54"/>
      <c r="H240" s="54">
        <f>IF('Раздел 3'!O29=SUM('Раздел 3'!T29:W29),0,1)</f>
        <v>0</v>
      </c>
    </row>
    <row r="241" spans="1:8" s="53" customFormat="1" x14ac:dyDescent="0.2">
      <c r="A241" s="50" t="e">
        <f t="shared" si="3"/>
        <v>#REF!</v>
      </c>
      <c r="B241" s="5">
        <v>6</v>
      </c>
      <c r="C241" s="54">
        <v>118</v>
      </c>
      <c r="D241" s="54">
        <v>118</v>
      </c>
      <c r="E241" s="5" t="s">
        <v>116</v>
      </c>
      <c r="F241" s="54"/>
      <c r="G241" s="54"/>
      <c r="H241" s="54">
        <f>IF('Раздел 3'!O30=SUM('Раздел 3'!T30:W30),0,1)</f>
        <v>0</v>
      </c>
    </row>
    <row r="242" spans="1:8" s="53" customFormat="1" x14ac:dyDescent="0.2">
      <c r="A242" s="50" t="e">
        <f t="shared" si="3"/>
        <v>#REF!</v>
      </c>
      <c r="B242" s="5">
        <v>6</v>
      </c>
      <c r="C242" s="54">
        <v>119</v>
      </c>
      <c r="D242" s="54">
        <v>119</v>
      </c>
      <c r="E242" s="5" t="s">
        <v>117</v>
      </c>
      <c r="F242" s="54"/>
      <c r="G242" s="54"/>
      <c r="H242" s="54" t="e">
        <f>IF('Раздел 3'!#REF!=SUM('Раздел 3'!#REF!),0,1)</f>
        <v>#REF!</v>
      </c>
    </row>
    <row r="243" spans="1:8" s="53" customFormat="1" x14ac:dyDescent="0.2">
      <c r="A243" s="50" t="e">
        <f t="shared" si="3"/>
        <v>#REF!</v>
      </c>
      <c r="B243" s="5">
        <v>6</v>
      </c>
      <c r="C243" s="54">
        <v>120</v>
      </c>
      <c r="D243" s="54">
        <v>120</v>
      </c>
      <c r="E243" s="5" t="s">
        <v>118</v>
      </c>
      <c r="F243" s="54"/>
      <c r="G243" s="54"/>
      <c r="H243" s="54">
        <f>IF('Раздел 3'!O31=SUM('Раздел 3'!T31:W31),0,1)</f>
        <v>0</v>
      </c>
    </row>
    <row r="244" spans="1:8" s="53" customFormat="1" x14ac:dyDescent="0.2">
      <c r="A244" s="50" t="e">
        <f t="shared" si="3"/>
        <v>#REF!</v>
      </c>
      <c r="B244" s="5">
        <v>6</v>
      </c>
      <c r="C244" s="54">
        <v>121</v>
      </c>
      <c r="D244" s="54">
        <v>121</v>
      </c>
      <c r="E244" s="5" t="s">
        <v>119</v>
      </c>
      <c r="F244" s="54"/>
      <c r="G244" s="54"/>
      <c r="H244" s="54">
        <f>IF('Раздел 3'!O21=SUM('Раздел 3'!AF21:AJ21),0,1)</f>
        <v>0</v>
      </c>
    </row>
    <row r="245" spans="1:8" s="53" customFormat="1" x14ac:dyDescent="0.2">
      <c r="A245" s="50" t="e">
        <f t="shared" si="3"/>
        <v>#REF!</v>
      </c>
      <c r="B245" s="5">
        <v>6</v>
      </c>
      <c r="C245" s="54">
        <v>122</v>
      </c>
      <c r="D245" s="54">
        <v>122</v>
      </c>
      <c r="E245" s="5" t="s">
        <v>120</v>
      </c>
      <c r="F245" s="54"/>
      <c r="G245" s="54"/>
      <c r="H245" s="54">
        <f>IF('Раздел 3'!O22=SUM('Раздел 3'!AF22:AJ22),0,1)</f>
        <v>0</v>
      </c>
    </row>
    <row r="246" spans="1:8" s="53" customFormat="1" x14ac:dyDescent="0.2">
      <c r="A246" s="50" t="e">
        <f t="shared" si="3"/>
        <v>#REF!</v>
      </c>
      <c r="B246" s="5">
        <v>6</v>
      </c>
      <c r="C246" s="54">
        <v>123</v>
      </c>
      <c r="D246" s="54">
        <v>123</v>
      </c>
      <c r="E246" s="5" t="s">
        <v>121</v>
      </c>
      <c r="F246" s="54"/>
      <c r="G246" s="54"/>
      <c r="H246" s="54">
        <f>IF('Раздел 3'!O23=SUM('Раздел 3'!AF23:AJ23),0,1)</f>
        <v>0</v>
      </c>
    </row>
    <row r="247" spans="1:8" s="53" customFormat="1" x14ac:dyDescent="0.2">
      <c r="A247" s="50" t="e">
        <f t="shared" si="3"/>
        <v>#REF!</v>
      </c>
      <c r="B247" s="5">
        <v>6</v>
      </c>
      <c r="C247" s="54">
        <v>124</v>
      </c>
      <c r="D247" s="54">
        <v>124</v>
      </c>
      <c r="E247" s="5" t="s">
        <v>122</v>
      </c>
      <c r="F247" s="54"/>
      <c r="G247" s="54"/>
      <c r="H247" s="54" t="e">
        <f>IF('Раздел 3'!#REF!=SUM('Раздел 3'!#REF!),0,1)</f>
        <v>#REF!</v>
      </c>
    </row>
    <row r="248" spans="1:8" s="53" customFormat="1" x14ac:dyDescent="0.2">
      <c r="A248" s="50" t="e">
        <f t="shared" si="3"/>
        <v>#REF!</v>
      </c>
      <c r="B248" s="5">
        <v>6</v>
      </c>
      <c r="C248" s="54">
        <v>125</v>
      </c>
      <c r="D248" s="54">
        <v>125</v>
      </c>
      <c r="E248" s="5" t="s">
        <v>123</v>
      </c>
      <c r="F248" s="54"/>
      <c r="G248" s="54"/>
      <c r="H248" s="54" t="e">
        <f>IF('Раздел 3'!#REF!=SUM('Раздел 3'!#REF!),0,1)</f>
        <v>#REF!</v>
      </c>
    </row>
    <row r="249" spans="1:8" s="53" customFormat="1" x14ac:dyDescent="0.2">
      <c r="A249" s="50" t="e">
        <f t="shared" si="3"/>
        <v>#REF!</v>
      </c>
      <c r="B249" s="5">
        <v>6</v>
      </c>
      <c r="C249" s="54">
        <v>126</v>
      </c>
      <c r="D249" s="54">
        <v>126</v>
      </c>
      <c r="E249" s="5" t="s">
        <v>124</v>
      </c>
      <c r="F249" s="54"/>
      <c r="G249" s="54"/>
      <c r="H249" s="54" t="e">
        <f>IF('Раздел 3'!#REF!=SUM('Раздел 3'!#REF!),0,1)</f>
        <v>#REF!</v>
      </c>
    </row>
    <row r="250" spans="1:8" s="53" customFormat="1" x14ac:dyDescent="0.2">
      <c r="A250" s="50" t="e">
        <f t="shared" si="3"/>
        <v>#REF!</v>
      </c>
      <c r="B250" s="5">
        <v>6</v>
      </c>
      <c r="C250" s="54">
        <v>127</v>
      </c>
      <c r="D250" s="54">
        <v>127</v>
      </c>
      <c r="E250" s="5" t="s">
        <v>125</v>
      </c>
      <c r="F250" s="54"/>
      <c r="G250" s="54"/>
      <c r="H250" s="54">
        <f>IF('Раздел 3'!O25=SUM('Раздел 3'!AF25:AJ25),0,1)</f>
        <v>0</v>
      </c>
    </row>
    <row r="251" spans="1:8" s="53" customFormat="1" x14ac:dyDescent="0.2">
      <c r="A251" s="50" t="e">
        <f t="shared" si="3"/>
        <v>#REF!</v>
      </c>
      <c r="B251" s="5">
        <v>6</v>
      </c>
      <c r="C251" s="54">
        <v>128</v>
      </c>
      <c r="D251" s="54">
        <v>128</v>
      </c>
      <c r="E251" s="5" t="s">
        <v>126</v>
      </c>
      <c r="F251" s="54"/>
      <c r="G251" s="54"/>
      <c r="H251" s="54">
        <f>IF('Раздел 3'!O26=SUM('Раздел 3'!AF26:AJ26),0,1)</f>
        <v>0</v>
      </c>
    </row>
    <row r="252" spans="1:8" s="53" customFormat="1" x14ac:dyDescent="0.2">
      <c r="A252" s="50" t="e">
        <f t="shared" si="3"/>
        <v>#REF!</v>
      </c>
      <c r="B252" s="5">
        <v>6</v>
      </c>
      <c r="C252" s="54">
        <v>129</v>
      </c>
      <c r="D252" s="54">
        <v>129</v>
      </c>
      <c r="E252" s="5" t="s">
        <v>127</v>
      </c>
      <c r="F252" s="54"/>
      <c r="G252" s="54"/>
      <c r="H252" s="54">
        <f>IF('Раздел 3'!O27=SUM('Раздел 3'!AF27:AJ27),0,1)</f>
        <v>0</v>
      </c>
    </row>
    <row r="253" spans="1:8" s="53" customFormat="1" x14ac:dyDescent="0.2">
      <c r="A253" s="50" t="e">
        <f t="shared" si="3"/>
        <v>#REF!</v>
      </c>
      <c r="B253" s="5">
        <v>6</v>
      </c>
      <c r="C253" s="54">
        <v>130</v>
      </c>
      <c r="D253" s="54">
        <v>130</v>
      </c>
      <c r="E253" s="5" t="s">
        <v>128</v>
      </c>
      <c r="F253" s="54"/>
      <c r="G253" s="54"/>
      <c r="H253" s="54">
        <f>IF('Раздел 3'!O28=SUM('Раздел 3'!AF28:AJ28),0,1)</f>
        <v>0</v>
      </c>
    </row>
    <row r="254" spans="1:8" s="53" customFormat="1" x14ac:dyDescent="0.2">
      <c r="A254" s="50" t="e">
        <f t="shared" si="3"/>
        <v>#REF!</v>
      </c>
      <c r="B254" s="5">
        <v>6</v>
      </c>
      <c r="C254" s="54">
        <v>131</v>
      </c>
      <c r="D254" s="54">
        <v>131</v>
      </c>
      <c r="E254" s="5" t="s">
        <v>129</v>
      </c>
      <c r="F254" s="54"/>
      <c r="G254" s="54"/>
      <c r="H254" s="54" t="e">
        <f>IF('Раздел 3'!#REF!=SUM('Раздел 3'!#REF!),0,1)</f>
        <v>#REF!</v>
      </c>
    </row>
    <row r="255" spans="1:8" s="53" customFormat="1" x14ac:dyDescent="0.2">
      <c r="A255" s="50" t="e">
        <f t="shared" si="3"/>
        <v>#REF!</v>
      </c>
      <c r="B255" s="5">
        <v>6</v>
      </c>
      <c r="C255" s="54">
        <v>132</v>
      </c>
      <c r="D255" s="54">
        <v>132</v>
      </c>
      <c r="E255" s="5" t="s">
        <v>130</v>
      </c>
      <c r="F255" s="54"/>
      <c r="G255" s="54"/>
      <c r="H255" s="54" t="e">
        <f>IF('Раздел 3'!#REF!=SUM('Раздел 3'!#REF!),0,1)</f>
        <v>#REF!</v>
      </c>
    </row>
    <row r="256" spans="1:8" s="53" customFormat="1" x14ac:dyDescent="0.2">
      <c r="A256" s="50" t="e">
        <f t="shared" si="3"/>
        <v>#REF!</v>
      </c>
      <c r="B256" s="5">
        <v>6</v>
      </c>
      <c r="C256" s="54">
        <v>133</v>
      </c>
      <c r="D256" s="54">
        <v>133</v>
      </c>
      <c r="E256" s="5" t="s">
        <v>131</v>
      </c>
      <c r="F256" s="54"/>
      <c r="G256" s="54"/>
      <c r="H256" s="54">
        <f>IF('Раздел 3'!O29=SUM('Раздел 3'!AF29:AJ29),0,1)</f>
        <v>0</v>
      </c>
    </row>
    <row r="257" spans="1:8" s="53" customFormat="1" x14ac:dyDescent="0.2">
      <c r="A257" s="50" t="e">
        <f t="shared" si="3"/>
        <v>#REF!</v>
      </c>
      <c r="B257" s="5">
        <v>6</v>
      </c>
      <c r="C257" s="54">
        <v>134</v>
      </c>
      <c r="D257" s="54">
        <v>134</v>
      </c>
      <c r="E257" s="5" t="s">
        <v>132</v>
      </c>
      <c r="F257" s="54"/>
      <c r="G257" s="54"/>
      <c r="H257" s="54">
        <f>IF('Раздел 3'!O30=SUM('Раздел 3'!AF30:AJ30),0,1)</f>
        <v>0</v>
      </c>
    </row>
    <row r="258" spans="1:8" s="53" customFormat="1" x14ac:dyDescent="0.2">
      <c r="A258" s="50" t="e">
        <f t="shared" si="3"/>
        <v>#REF!</v>
      </c>
      <c r="B258" s="5">
        <v>6</v>
      </c>
      <c r="C258" s="54">
        <v>135</v>
      </c>
      <c r="D258" s="54">
        <v>135</v>
      </c>
      <c r="E258" s="5" t="s">
        <v>133</v>
      </c>
      <c r="F258" s="54"/>
      <c r="G258" s="54"/>
      <c r="H258" s="54" t="e">
        <f>IF('Раздел 3'!#REF!=SUM('Раздел 3'!#REF!),0,1)</f>
        <v>#REF!</v>
      </c>
    </row>
    <row r="259" spans="1:8" s="53" customFormat="1" x14ac:dyDescent="0.2">
      <c r="A259" s="50" t="e">
        <f t="shared" ref="A259:A322" si="4">P_3</f>
        <v>#REF!</v>
      </c>
      <c r="B259" s="5">
        <v>6</v>
      </c>
      <c r="C259" s="54">
        <v>136</v>
      </c>
      <c r="D259" s="54">
        <v>136</v>
      </c>
      <c r="E259" s="5" t="s">
        <v>134</v>
      </c>
      <c r="F259" s="54"/>
      <c r="G259" s="54"/>
      <c r="H259" s="54">
        <f>IF('Раздел 3'!O31=SUM('Раздел 3'!AF31:AJ31),0,1)</f>
        <v>0</v>
      </c>
    </row>
    <row r="260" spans="1:8" s="53" customFormat="1" x14ac:dyDescent="0.2">
      <c r="A260" s="50" t="e">
        <f t="shared" si="4"/>
        <v>#REF!</v>
      </c>
      <c r="B260" s="5">
        <v>6</v>
      </c>
      <c r="C260" s="54">
        <v>137</v>
      </c>
      <c r="D260" s="54">
        <v>137</v>
      </c>
      <c r="E260" s="5" t="s">
        <v>135</v>
      </c>
      <c r="F260" s="54"/>
      <c r="G260" s="54"/>
      <c r="H260" s="54">
        <f>IF('Раздел 3'!O21=SUM('Раздел 3'!AK21:AM21),0,1)</f>
        <v>0</v>
      </c>
    </row>
    <row r="261" spans="1:8" s="53" customFormat="1" x14ac:dyDescent="0.2">
      <c r="A261" s="50" t="e">
        <f t="shared" si="4"/>
        <v>#REF!</v>
      </c>
      <c r="B261" s="5">
        <v>6</v>
      </c>
      <c r="C261" s="54">
        <v>138</v>
      </c>
      <c r="D261" s="54">
        <v>138</v>
      </c>
      <c r="E261" s="5" t="s">
        <v>136</v>
      </c>
      <c r="F261" s="54"/>
      <c r="G261" s="54"/>
      <c r="H261" s="54">
        <f>IF('Раздел 3'!O22=SUM('Раздел 3'!AK22:AM22),0,1)</f>
        <v>0</v>
      </c>
    </row>
    <row r="262" spans="1:8" s="53" customFormat="1" x14ac:dyDescent="0.2">
      <c r="A262" s="50" t="e">
        <f t="shared" si="4"/>
        <v>#REF!</v>
      </c>
      <c r="B262" s="5">
        <v>6</v>
      </c>
      <c r="C262" s="54">
        <v>139</v>
      </c>
      <c r="D262" s="54">
        <v>139</v>
      </c>
      <c r="E262" s="5" t="s">
        <v>137</v>
      </c>
      <c r="F262" s="54"/>
      <c r="G262" s="54"/>
      <c r="H262" s="54">
        <f>IF('Раздел 3'!O23=SUM('Раздел 3'!AK23:AM23),0,1)</f>
        <v>0</v>
      </c>
    </row>
    <row r="263" spans="1:8" s="53" customFormat="1" x14ac:dyDescent="0.2">
      <c r="A263" s="50" t="e">
        <f t="shared" si="4"/>
        <v>#REF!</v>
      </c>
      <c r="B263" s="5">
        <v>6</v>
      </c>
      <c r="C263" s="54">
        <v>140</v>
      </c>
      <c r="D263" s="54">
        <v>140</v>
      </c>
      <c r="E263" s="5" t="s">
        <v>138</v>
      </c>
      <c r="F263" s="54"/>
      <c r="G263" s="54"/>
      <c r="H263" s="54" t="e">
        <f>IF('Раздел 3'!#REF!=SUM('Раздел 3'!#REF!),0,1)</f>
        <v>#REF!</v>
      </c>
    </row>
    <row r="264" spans="1:8" s="53" customFormat="1" x14ac:dyDescent="0.2">
      <c r="A264" s="50" t="e">
        <f t="shared" si="4"/>
        <v>#REF!</v>
      </c>
      <c r="B264" s="5">
        <v>6</v>
      </c>
      <c r="C264" s="54">
        <v>141</v>
      </c>
      <c r="D264" s="54">
        <v>141</v>
      </c>
      <c r="E264" s="5" t="s">
        <v>139</v>
      </c>
      <c r="F264" s="54"/>
      <c r="G264" s="54"/>
      <c r="H264" s="54" t="e">
        <f>IF('Раздел 3'!#REF!=SUM('Раздел 3'!#REF!),0,1)</f>
        <v>#REF!</v>
      </c>
    </row>
    <row r="265" spans="1:8" s="53" customFormat="1" x14ac:dyDescent="0.2">
      <c r="A265" s="50" t="e">
        <f t="shared" si="4"/>
        <v>#REF!</v>
      </c>
      <c r="B265" s="5">
        <v>6</v>
      </c>
      <c r="C265" s="54">
        <v>142</v>
      </c>
      <c r="D265" s="54">
        <v>142</v>
      </c>
      <c r="E265" s="5" t="s">
        <v>140</v>
      </c>
      <c r="F265" s="54"/>
      <c r="G265" s="54"/>
      <c r="H265" s="54" t="e">
        <f>IF('Раздел 3'!#REF!=SUM('Раздел 3'!#REF!),0,1)</f>
        <v>#REF!</v>
      </c>
    </row>
    <row r="266" spans="1:8" s="53" customFormat="1" x14ac:dyDescent="0.2">
      <c r="A266" s="50" t="e">
        <f t="shared" si="4"/>
        <v>#REF!</v>
      </c>
      <c r="B266" s="5">
        <v>6</v>
      </c>
      <c r="C266" s="54">
        <v>143</v>
      </c>
      <c r="D266" s="54">
        <v>143</v>
      </c>
      <c r="E266" s="5" t="s">
        <v>141</v>
      </c>
      <c r="F266" s="54"/>
      <c r="G266" s="54"/>
      <c r="H266" s="54">
        <f>IF('Раздел 3'!O25=SUM('Раздел 3'!AK25:AM25),0,1)</f>
        <v>0</v>
      </c>
    </row>
    <row r="267" spans="1:8" s="53" customFormat="1" x14ac:dyDescent="0.2">
      <c r="A267" s="50" t="e">
        <f t="shared" si="4"/>
        <v>#REF!</v>
      </c>
      <c r="B267" s="5">
        <v>6</v>
      </c>
      <c r="C267" s="54">
        <v>144</v>
      </c>
      <c r="D267" s="54">
        <v>144</v>
      </c>
      <c r="E267" s="5" t="s">
        <v>142</v>
      </c>
      <c r="F267" s="54"/>
      <c r="G267" s="54"/>
      <c r="H267" s="54">
        <f>IF('Раздел 3'!O26=SUM('Раздел 3'!AK26:AM26),0,1)</f>
        <v>0</v>
      </c>
    </row>
    <row r="268" spans="1:8" s="53" customFormat="1" x14ac:dyDescent="0.2">
      <c r="A268" s="50" t="e">
        <f t="shared" si="4"/>
        <v>#REF!</v>
      </c>
      <c r="B268" s="5">
        <v>6</v>
      </c>
      <c r="C268" s="54">
        <v>145</v>
      </c>
      <c r="D268" s="54">
        <v>145</v>
      </c>
      <c r="E268" s="5" t="s">
        <v>143</v>
      </c>
      <c r="F268" s="54"/>
      <c r="G268" s="54"/>
      <c r="H268" s="54">
        <f>IF('Раздел 3'!O27=SUM('Раздел 3'!AK27:AM27),0,1)</f>
        <v>0</v>
      </c>
    </row>
    <row r="269" spans="1:8" s="53" customFormat="1" x14ac:dyDescent="0.2">
      <c r="A269" s="50" t="e">
        <f t="shared" si="4"/>
        <v>#REF!</v>
      </c>
      <c r="B269" s="5">
        <v>6</v>
      </c>
      <c r="C269" s="54">
        <v>146</v>
      </c>
      <c r="D269" s="54">
        <v>146</v>
      </c>
      <c r="E269" s="5" t="s">
        <v>144</v>
      </c>
      <c r="F269" s="54"/>
      <c r="G269" s="54"/>
      <c r="H269" s="54">
        <f>IF('Раздел 3'!O28=SUM('Раздел 3'!AK28:AM28),0,1)</f>
        <v>0</v>
      </c>
    </row>
    <row r="270" spans="1:8" s="53" customFormat="1" x14ac:dyDescent="0.2">
      <c r="A270" s="50" t="e">
        <f t="shared" si="4"/>
        <v>#REF!</v>
      </c>
      <c r="B270" s="5">
        <v>6</v>
      </c>
      <c r="C270" s="54">
        <v>147</v>
      </c>
      <c r="D270" s="54">
        <v>147</v>
      </c>
      <c r="E270" s="5" t="s">
        <v>145</v>
      </c>
      <c r="F270" s="54"/>
      <c r="G270" s="54"/>
      <c r="H270" s="54" t="e">
        <f>IF('Раздел 3'!#REF!=SUM('Раздел 3'!#REF!),0,1)</f>
        <v>#REF!</v>
      </c>
    </row>
    <row r="271" spans="1:8" s="53" customFormat="1" x14ac:dyDescent="0.2">
      <c r="A271" s="50" t="e">
        <f t="shared" si="4"/>
        <v>#REF!</v>
      </c>
      <c r="B271" s="5">
        <v>6</v>
      </c>
      <c r="C271" s="54">
        <v>148</v>
      </c>
      <c r="D271" s="54">
        <v>148</v>
      </c>
      <c r="E271" s="5" t="s">
        <v>146</v>
      </c>
      <c r="F271" s="54"/>
      <c r="G271" s="54"/>
      <c r="H271" s="54" t="e">
        <f>IF('Раздел 3'!#REF!=SUM('Раздел 3'!#REF!),0,1)</f>
        <v>#REF!</v>
      </c>
    </row>
    <row r="272" spans="1:8" s="53" customFormat="1" x14ac:dyDescent="0.2">
      <c r="A272" s="50" t="e">
        <f t="shared" si="4"/>
        <v>#REF!</v>
      </c>
      <c r="B272" s="5">
        <v>6</v>
      </c>
      <c r="C272" s="54">
        <v>149</v>
      </c>
      <c r="D272" s="54">
        <v>149</v>
      </c>
      <c r="E272" s="5" t="s">
        <v>147</v>
      </c>
      <c r="F272" s="54"/>
      <c r="G272" s="54"/>
      <c r="H272" s="54">
        <f>IF('Раздел 3'!O29=SUM('Раздел 3'!AK29:AM29),0,1)</f>
        <v>0</v>
      </c>
    </row>
    <row r="273" spans="1:8" s="53" customFormat="1" x14ac:dyDescent="0.2">
      <c r="A273" s="50" t="e">
        <f t="shared" si="4"/>
        <v>#REF!</v>
      </c>
      <c r="B273" s="5">
        <v>6</v>
      </c>
      <c r="C273" s="54">
        <v>150</v>
      </c>
      <c r="D273" s="54">
        <v>150</v>
      </c>
      <c r="E273" s="5" t="s">
        <v>148</v>
      </c>
      <c r="F273" s="54"/>
      <c r="G273" s="54"/>
      <c r="H273" s="54">
        <f>IF('Раздел 3'!O30=SUM('Раздел 3'!AK30:AM30),0,1)</f>
        <v>0</v>
      </c>
    </row>
    <row r="274" spans="1:8" s="53" customFormat="1" x14ac:dyDescent="0.2">
      <c r="A274" s="50" t="e">
        <f t="shared" si="4"/>
        <v>#REF!</v>
      </c>
      <c r="B274" s="5">
        <v>6</v>
      </c>
      <c r="C274" s="54">
        <v>151</v>
      </c>
      <c r="D274" s="54">
        <v>151</v>
      </c>
      <c r="E274" s="5" t="s">
        <v>149</v>
      </c>
      <c r="F274" s="54"/>
      <c r="G274" s="54"/>
      <c r="H274" s="54" t="e">
        <f>IF('Раздел 3'!#REF!=SUM('Раздел 3'!#REF!),0,1)</f>
        <v>#REF!</v>
      </c>
    </row>
    <row r="275" spans="1:8" s="53" customFormat="1" x14ac:dyDescent="0.2">
      <c r="A275" s="50" t="e">
        <f t="shared" si="4"/>
        <v>#REF!</v>
      </c>
      <c r="B275" s="5">
        <v>6</v>
      </c>
      <c r="C275" s="54">
        <v>152</v>
      </c>
      <c r="D275" s="54">
        <v>152</v>
      </c>
      <c r="E275" s="5" t="s">
        <v>150</v>
      </c>
      <c r="F275" s="54"/>
      <c r="G275" s="54"/>
      <c r="H275" s="54">
        <f>IF('Раздел 3'!O31=SUM('Раздел 3'!AK31:AM31),0,1)</f>
        <v>0</v>
      </c>
    </row>
    <row r="276" spans="1:8" s="53" customFormat="1" x14ac:dyDescent="0.2">
      <c r="A276" s="50" t="e">
        <f t="shared" si="4"/>
        <v>#REF!</v>
      </c>
      <c r="B276" s="5">
        <v>6</v>
      </c>
      <c r="C276" s="54">
        <v>153</v>
      </c>
      <c r="D276" s="54">
        <v>153</v>
      </c>
      <c r="E276" s="5" t="s">
        <v>151</v>
      </c>
      <c r="F276" s="54"/>
      <c r="G276" s="54"/>
      <c r="H276" s="54">
        <f>IF('Раздел 3'!O21&gt;=SUM('Раздел 3'!Z21,'Раздел 3'!AB21,'Раздел 3'!AD21,'Раздел 3'!AE21),0,1)</f>
        <v>0</v>
      </c>
    </row>
    <row r="277" spans="1:8" s="53" customFormat="1" x14ac:dyDescent="0.2">
      <c r="A277" s="50" t="e">
        <f t="shared" si="4"/>
        <v>#REF!</v>
      </c>
      <c r="B277" s="5">
        <v>6</v>
      </c>
      <c r="C277" s="54">
        <v>154</v>
      </c>
      <c r="D277" s="54">
        <v>154</v>
      </c>
      <c r="E277" s="5" t="s">
        <v>152</v>
      </c>
      <c r="F277" s="54"/>
      <c r="G277" s="54"/>
      <c r="H277" s="54">
        <f>IF('Раздел 3'!O22&gt;=SUM('Раздел 3'!Z22,'Раздел 3'!AB22,'Раздел 3'!AD22,'Раздел 3'!AE22),0,1)</f>
        <v>0</v>
      </c>
    </row>
    <row r="278" spans="1:8" s="53" customFormat="1" x14ac:dyDescent="0.2">
      <c r="A278" s="50" t="e">
        <f t="shared" si="4"/>
        <v>#REF!</v>
      </c>
      <c r="B278" s="5">
        <v>6</v>
      </c>
      <c r="C278" s="54">
        <v>155</v>
      </c>
      <c r="D278" s="54">
        <v>155</v>
      </c>
      <c r="E278" s="5" t="s">
        <v>153</v>
      </c>
      <c r="F278" s="54"/>
      <c r="G278" s="54"/>
      <c r="H278" s="54">
        <f>IF('Раздел 3'!O23&gt;=SUM('Раздел 3'!Z23,'Раздел 3'!AB23,'Раздел 3'!AD23,'Раздел 3'!AE23),0,1)</f>
        <v>0</v>
      </c>
    </row>
    <row r="279" spans="1:8" s="53" customFormat="1" x14ac:dyDescent="0.2">
      <c r="A279" s="50" t="e">
        <f t="shared" si="4"/>
        <v>#REF!</v>
      </c>
      <c r="B279" s="5">
        <v>6</v>
      </c>
      <c r="C279" s="54">
        <v>156</v>
      </c>
      <c r="D279" s="54">
        <v>156</v>
      </c>
      <c r="E279" s="5" t="s">
        <v>154</v>
      </c>
      <c r="F279" s="54"/>
      <c r="G279" s="54"/>
      <c r="H279" s="54" t="e">
        <f>IF('Раздел 3'!#REF!&gt;=SUM('Раздел 3'!#REF!,'Раздел 3'!#REF!,'Раздел 3'!#REF!,'Раздел 3'!#REF!),0,1)</f>
        <v>#REF!</v>
      </c>
    </row>
    <row r="280" spans="1:8" s="53" customFormat="1" x14ac:dyDescent="0.2">
      <c r="A280" s="50" t="e">
        <f t="shared" si="4"/>
        <v>#REF!</v>
      </c>
      <c r="B280" s="5">
        <v>6</v>
      </c>
      <c r="C280" s="54">
        <v>157</v>
      </c>
      <c r="D280" s="54">
        <v>157</v>
      </c>
      <c r="E280" s="5" t="s">
        <v>155</v>
      </c>
      <c r="F280" s="54"/>
      <c r="G280" s="54"/>
      <c r="H280" s="54" t="e">
        <f>IF('Раздел 3'!#REF!&gt;=SUM('Раздел 3'!#REF!,'Раздел 3'!#REF!,'Раздел 3'!#REF!,'Раздел 3'!#REF!),0,1)</f>
        <v>#REF!</v>
      </c>
    </row>
    <row r="281" spans="1:8" s="53" customFormat="1" x14ac:dyDescent="0.2">
      <c r="A281" s="50" t="e">
        <f t="shared" si="4"/>
        <v>#REF!</v>
      </c>
      <c r="B281" s="5">
        <v>6</v>
      </c>
      <c r="C281" s="54">
        <v>158</v>
      </c>
      <c r="D281" s="54">
        <v>158</v>
      </c>
      <c r="E281" s="5" t="s">
        <v>156</v>
      </c>
      <c r="F281" s="54"/>
      <c r="G281" s="54"/>
      <c r="H281" s="54" t="e">
        <f>IF('Раздел 3'!#REF!&gt;=SUM('Раздел 3'!#REF!,'Раздел 3'!#REF!,'Раздел 3'!#REF!,'Раздел 3'!#REF!),0,1)</f>
        <v>#REF!</v>
      </c>
    </row>
    <row r="282" spans="1:8" s="53" customFormat="1" x14ac:dyDescent="0.2">
      <c r="A282" s="50" t="e">
        <f t="shared" si="4"/>
        <v>#REF!</v>
      </c>
      <c r="B282" s="5">
        <v>6</v>
      </c>
      <c r="C282" s="54">
        <v>159</v>
      </c>
      <c r="D282" s="54">
        <v>159</v>
      </c>
      <c r="E282" s="5" t="s">
        <v>157</v>
      </c>
      <c r="F282" s="54"/>
      <c r="G282" s="54"/>
      <c r="H282" s="54">
        <f>IF('Раздел 3'!O25&gt;=SUM('Раздел 3'!Z25,'Раздел 3'!AB25,'Раздел 3'!AD25,'Раздел 3'!AE25),0,1)</f>
        <v>0</v>
      </c>
    </row>
    <row r="283" spans="1:8" s="53" customFormat="1" x14ac:dyDescent="0.2">
      <c r="A283" s="50" t="e">
        <f t="shared" si="4"/>
        <v>#REF!</v>
      </c>
      <c r="B283" s="5">
        <v>6</v>
      </c>
      <c r="C283" s="54">
        <v>160</v>
      </c>
      <c r="D283" s="54">
        <v>160</v>
      </c>
      <c r="E283" s="5" t="s">
        <v>158</v>
      </c>
      <c r="F283" s="54"/>
      <c r="G283" s="54"/>
      <c r="H283" s="54">
        <f>IF('Раздел 3'!O26&gt;=SUM('Раздел 3'!Z26,'Раздел 3'!AB26,'Раздел 3'!AD26,'Раздел 3'!AE26),0,1)</f>
        <v>0</v>
      </c>
    </row>
    <row r="284" spans="1:8" s="53" customFormat="1" x14ac:dyDescent="0.2">
      <c r="A284" s="50" t="e">
        <f t="shared" si="4"/>
        <v>#REF!</v>
      </c>
      <c r="B284" s="5">
        <v>6</v>
      </c>
      <c r="C284" s="54">
        <v>161</v>
      </c>
      <c r="D284" s="54">
        <v>161</v>
      </c>
      <c r="E284" s="5" t="s">
        <v>159</v>
      </c>
      <c r="F284" s="54"/>
      <c r="G284" s="54"/>
      <c r="H284" s="54">
        <f>IF('Раздел 3'!O27&gt;=SUM('Раздел 3'!Z27,'Раздел 3'!AB27,'Раздел 3'!AD27,'Раздел 3'!AE27),0,1)</f>
        <v>0</v>
      </c>
    </row>
    <row r="285" spans="1:8" s="53" customFormat="1" x14ac:dyDescent="0.2">
      <c r="A285" s="50" t="e">
        <f t="shared" si="4"/>
        <v>#REF!</v>
      </c>
      <c r="B285" s="5">
        <v>6</v>
      </c>
      <c r="C285" s="54">
        <v>162</v>
      </c>
      <c r="D285" s="54">
        <v>162</v>
      </c>
      <c r="E285" s="5" t="s">
        <v>160</v>
      </c>
      <c r="F285" s="54"/>
      <c r="G285" s="54"/>
      <c r="H285" s="54">
        <f>IF('Раздел 3'!O28&gt;=SUM('Раздел 3'!Z28,'Раздел 3'!AB28,'Раздел 3'!AD28,'Раздел 3'!AE28),0,1)</f>
        <v>0</v>
      </c>
    </row>
    <row r="286" spans="1:8" s="53" customFormat="1" x14ac:dyDescent="0.2">
      <c r="A286" s="50" t="e">
        <f t="shared" si="4"/>
        <v>#REF!</v>
      </c>
      <c r="B286" s="5">
        <v>6</v>
      </c>
      <c r="C286" s="54">
        <v>163</v>
      </c>
      <c r="D286" s="54">
        <v>163</v>
      </c>
      <c r="E286" s="5" t="s">
        <v>161</v>
      </c>
      <c r="F286" s="54"/>
      <c r="G286" s="54"/>
      <c r="H286" s="54" t="e">
        <f>IF('Раздел 3'!#REF!&gt;=SUM('Раздел 3'!#REF!,'Раздел 3'!#REF!,'Раздел 3'!#REF!,'Раздел 3'!#REF!),0,1)</f>
        <v>#REF!</v>
      </c>
    </row>
    <row r="287" spans="1:8" s="53" customFormat="1" x14ac:dyDescent="0.2">
      <c r="A287" s="50" t="e">
        <f t="shared" si="4"/>
        <v>#REF!</v>
      </c>
      <c r="B287" s="5">
        <v>6</v>
      </c>
      <c r="C287" s="54">
        <v>164</v>
      </c>
      <c r="D287" s="54">
        <v>164</v>
      </c>
      <c r="E287" s="5" t="s">
        <v>162</v>
      </c>
      <c r="F287" s="54"/>
      <c r="G287" s="54"/>
      <c r="H287" s="54" t="e">
        <f>IF('Раздел 3'!#REF!&gt;=SUM('Раздел 3'!#REF!,'Раздел 3'!#REF!,'Раздел 3'!#REF!,'Раздел 3'!#REF!),0,1)</f>
        <v>#REF!</v>
      </c>
    </row>
    <row r="288" spans="1:8" s="53" customFormat="1" x14ac:dyDescent="0.2">
      <c r="A288" s="50" t="e">
        <f t="shared" si="4"/>
        <v>#REF!</v>
      </c>
      <c r="B288" s="5">
        <v>6</v>
      </c>
      <c r="C288" s="54">
        <v>165</v>
      </c>
      <c r="D288" s="54">
        <v>165</v>
      </c>
      <c r="E288" s="5" t="s">
        <v>163</v>
      </c>
      <c r="F288" s="54"/>
      <c r="G288" s="54"/>
      <c r="H288" s="54">
        <f>IF('Раздел 3'!O29&gt;=SUM('Раздел 3'!Z29,'Раздел 3'!AB29,'Раздел 3'!AD29,'Раздел 3'!AE29),0,1)</f>
        <v>0</v>
      </c>
    </row>
    <row r="289" spans="1:8" s="53" customFormat="1" x14ac:dyDescent="0.2">
      <c r="A289" s="50" t="e">
        <f t="shared" si="4"/>
        <v>#REF!</v>
      </c>
      <c r="B289" s="5">
        <v>6</v>
      </c>
      <c r="C289" s="54">
        <v>166</v>
      </c>
      <c r="D289" s="54">
        <v>166</v>
      </c>
      <c r="E289" s="5" t="s">
        <v>164</v>
      </c>
      <c r="F289" s="54"/>
      <c r="G289" s="54"/>
      <c r="H289" s="54">
        <f>IF('Раздел 3'!O30&gt;=SUM('Раздел 3'!Z30,'Раздел 3'!AB30,'Раздел 3'!AD30,'Раздел 3'!AE30),0,1)</f>
        <v>0</v>
      </c>
    </row>
    <row r="290" spans="1:8" s="53" customFormat="1" x14ac:dyDescent="0.2">
      <c r="A290" s="50" t="e">
        <f t="shared" si="4"/>
        <v>#REF!</v>
      </c>
      <c r="B290" s="5">
        <v>6</v>
      </c>
      <c r="C290" s="54">
        <v>167</v>
      </c>
      <c r="D290" s="54">
        <v>167</v>
      </c>
      <c r="E290" s="5" t="s">
        <v>165</v>
      </c>
      <c r="F290" s="54"/>
      <c r="G290" s="54"/>
      <c r="H290" s="54" t="e">
        <f>IF('Раздел 3'!#REF!&gt;=SUM('Раздел 3'!#REF!,'Раздел 3'!#REF!,'Раздел 3'!#REF!,'Раздел 3'!#REF!),0,1)</f>
        <v>#REF!</v>
      </c>
    </row>
    <row r="291" spans="1:8" s="53" customFormat="1" x14ac:dyDescent="0.2">
      <c r="A291" s="50" t="e">
        <f t="shared" si="4"/>
        <v>#REF!</v>
      </c>
      <c r="B291" s="5">
        <v>6</v>
      </c>
      <c r="C291" s="54">
        <v>168</v>
      </c>
      <c r="D291" s="54">
        <v>168</v>
      </c>
      <c r="E291" s="5" t="s">
        <v>166</v>
      </c>
      <c r="F291" s="54"/>
      <c r="G291" s="54"/>
      <c r="H291" s="54">
        <f>IF('Раздел 3'!O31&gt;=SUM('Раздел 3'!Z31,'Раздел 3'!AB31,'Раздел 3'!AD31,'Раздел 3'!AE31),0,1)</f>
        <v>0</v>
      </c>
    </row>
    <row r="292" spans="1:8" s="53" customFormat="1" x14ac:dyDescent="0.2">
      <c r="A292" s="50" t="e">
        <f t="shared" si="4"/>
        <v>#REF!</v>
      </c>
      <c r="B292" s="5">
        <v>6</v>
      </c>
      <c r="C292" s="54">
        <v>169</v>
      </c>
      <c r="D292" s="54">
        <v>169</v>
      </c>
      <c r="E292" s="5" t="s">
        <v>167</v>
      </c>
      <c r="F292" s="54"/>
      <c r="G292" s="54"/>
      <c r="H292" s="54" t="e">
        <f>IF('Раздел 3'!#REF!&gt;='Раздел 3'!#REF!,0,1)</f>
        <v>#REF!</v>
      </c>
    </row>
    <row r="293" spans="1:8" s="53" customFormat="1" x14ac:dyDescent="0.2">
      <c r="A293" s="50" t="e">
        <f t="shared" si="4"/>
        <v>#REF!</v>
      </c>
      <c r="B293" s="5">
        <v>6</v>
      </c>
      <c r="C293" s="54">
        <v>170</v>
      </c>
      <c r="D293" s="54">
        <v>170</v>
      </c>
      <c r="E293" s="5" t="s">
        <v>168</v>
      </c>
      <c r="F293" s="54"/>
      <c r="G293" s="54"/>
      <c r="H293" s="54" t="e">
        <f>IF('Раздел 3'!O21&gt;='Раздел 3'!#REF!,0,1)</f>
        <v>#REF!</v>
      </c>
    </row>
    <row r="294" spans="1:8" s="53" customFormat="1" x14ac:dyDescent="0.2">
      <c r="A294" s="50" t="e">
        <f t="shared" si="4"/>
        <v>#REF!</v>
      </c>
      <c r="B294" s="5">
        <v>6</v>
      </c>
      <c r="C294" s="54">
        <v>171</v>
      </c>
      <c r="D294" s="54">
        <v>171</v>
      </c>
      <c r="E294" s="5" t="s">
        <v>169</v>
      </c>
      <c r="F294" s="54"/>
      <c r="G294" s="54"/>
      <c r="H294" s="54" t="e">
        <f>IF('Раздел 3'!O22&gt;='Раздел 3'!#REF!,0,1)</f>
        <v>#REF!</v>
      </c>
    </row>
    <row r="295" spans="1:8" s="53" customFormat="1" x14ac:dyDescent="0.2">
      <c r="A295" s="50" t="e">
        <f t="shared" si="4"/>
        <v>#REF!</v>
      </c>
      <c r="B295" s="5">
        <v>6</v>
      </c>
      <c r="C295" s="54">
        <v>172</v>
      </c>
      <c r="D295" s="54">
        <v>172</v>
      </c>
      <c r="E295" s="5" t="s">
        <v>170</v>
      </c>
      <c r="F295" s="54"/>
      <c r="G295" s="54"/>
      <c r="H295" s="54" t="e">
        <f>IF('Раздел 3'!O23&gt;='Раздел 3'!#REF!,0,1)</f>
        <v>#REF!</v>
      </c>
    </row>
    <row r="296" spans="1:8" s="53" customFormat="1" x14ac:dyDescent="0.2">
      <c r="A296" s="50" t="e">
        <f t="shared" si="4"/>
        <v>#REF!</v>
      </c>
      <c r="B296" s="5">
        <v>6</v>
      </c>
      <c r="C296" s="54">
        <v>173</v>
      </c>
      <c r="D296" s="54">
        <v>173</v>
      </c>
      <c r="E296" s="5" t="s">
        <v>171</v>
      </c>
      <c r="F296" s="54"/>
      <c r="G296" s="54"/>
      <c r="H296" s="54" t="e">
        <f>IF('Раздел 3'!#REF!&gt;='Раздел 3'!#REF!,0,1)</f>
        <v>#REF!</v>
      </c>
    </row>
    <row r="297" spans="1:8" s="53" customFormat="1" x14ac:dyDescent="0.2">
      <c r="A297" s="50" t="e">
        <f t="shared" si="4"/>
        <v>#REF!</v>
      </c>
      <c r="B297" s="5">
        <v>6</v>
      </c>
      <c r="C297" s="54">
        <v>174</v>
      </c>
      <c r="D297" s="54">
        <v>174</v>
      </c>
      <c r="E297" s="5" t="s">
        <v>172</v>
      </c>
      <c r="F297" s="54"/>
      <c r="G297" s="54"/>
      <c r="H297" s="54" t="e">
        <f>IF('Раздел 3'!#REF!&gt;='Раздел 3'!#REF!,0,1)</f>
        <v>#REF!</v>
      </c>
    </row>
    <row r="298" spans="1:8" s="53" customFormat="1" x14ac:dyDescent="0.2">
      <c r="A298" s="50" t="e">
        <f t="shared" si="4"/>
        <v>#REF!</v>
      </c>
      <c r="B298" s="5">
        <v>6</v>
      </c>
      <c r="C298" s="54">
        <v>175</v>
      </c>
      <c r="D298" s="54">
        <v>175</v>
      </c>
      <c r="E298" s="5" t="s">
        <v>173</v>
      </c>
      <c r="F298" s="54"/>
      <c r="G298" s="54"/>
      <c r="H298" s="54" t="e">
        <f>IF('Раздел 3'!#REF!&gt;='Раздел 3'!#REF!,0,1)</f>
        <v>#REF!</v>
      </c>
    </row>
    <row r="299" spans="1:8" s="53" customFormat="1" x14ac:dyDescent="0.2">
      <c r="A299" s="50" t="e">
        <f t="shared" si="4"/>
        <v>#REF!</v>
      </c>
      <c r="B299" s="5">
        <v>6</v>
      </c>
      <c r="C299" s="54">
        <v>176</v>
      </c>
      <c r="D299" s="54">
        <v>176</v>
      </c>
      <c r="E299" s="5" t="s">
        <v>174</v>
      </c>
      <c r="F299" s="54"/>
      <c r="G299" s="54"/>
      <c r="H299" s="54" t="e">
        <f>IF('Раздел 3'!O25&gt;='Раздел 3'!#REF!,0,1)</f>
        <v>#REF!</v>
      </c>
    </row>
    <row r="300" spans="1:8" s="53" customFormat="1" x14ac:dyDescent="0.2">
      <c r="A300" s="50" t="e">
        <f t="shared" si="4"/>
        <v>#REF!</v>
      </c>
      <c r="B300" s="5">
        <v>6</v>
      </c>
      <c r="C300" s="54">
        <v>177</v>
      </c>
      <c r="D300" s="54">
        <v>177</v>
      </c>
      <c r="E300" s="5" t="s">
        <v>175</v>
      </c>
      <c r="F300" s="54"/>
      <c r="G300" s="54"/>
      <c r="H300" s="54" t="e">
        <f>IF('Раздел 3'!O26&gt;='Раздел 3'!#REF!,0,1)</f>
        <v>#REF!</v>
      </c>
    </row>
    <row r="301" spans="1:8" s="53" customFormat="1" x14ac:dyDescent="0.2">
      <c r="A301" s="50" t="e">
        <f t="shared" si="4"/>
        <v>#REF!</v>
      </c>
      <c r="B301" s="5">
        <v>6</v>
      </c>
      <c r="C301" s="54">
        <v>178</v>
      </c>
      <c r="D301" s="54">
        <v>178</v>
      </c>
      <c r="E301" s="5" t="s">
        <v>176</v>
      </c>
      <c r="F301" s="54"/>
      <c r="G301" s="54"/>
      <c r="H301" s="54" t="e">
        <f>IF('Раздел 3'!O27&gt;='Раздел 3'!#REF!,0,1)</f>
        <v>#REF!</v>
      </c>
    </row>
    <row r="302" spans="1:8" s="53" customFormat="1" x14ac:dyDescent="0.2">
      <c r="A302" s="50" t="e">
        <f t="shared" si="4"/>
        <v>#REF!</v>
      </c>
      <c r="B302" s="5">
        <v>6</v>
      </c>
      <c r="C302" s="54">
        <v>179</v>
      </c>
      <c r="D302" s="54">
        <v>179</v>
      </c>
      <c r="E302" s="5" t="s">
        <v>177</v>
      </c>
      <c r="F302" s="54"/>
      <c r="G302" s="54"/>
      <c r="H302" s="54" t="e">
        <f>IF('Раздел 3'!O28&gt;='Раздел 3'!#REF!,0,1)</f>
        <v>#REF!</v>
      </c>
    </row>
    <row r="303" spans="1:8" s="53" customFormat="1" x14ac:dyDescent="0.2">
      <c r="A303" s="50" t="e">
        <f t="shared" si="4"/>
        <v>#REF!</v>
      </c>
      <c r="B303" s="5">
        <v>6</v>
      </c>
      <c r="C303" s="54">
        <v>180</v>
      </c>
      <c r="D303" s="54">
        <v>180</v>
      </c>
      <c r="E303" s="5" t="s">
        <v>178</v>
      </c>
      <c r="F303" s="54"/>
      <c r="G303" s="54"/>
      <c r="H303" s="54" t="e">
        <f>IF('Раздел 3'!#REF!&gt;='Раздел 3'!#REF!,0,1)</f>
        <v>#REF!</v>
      </c>
    </row>
    <row r="304" spans="1:8" s="53" customFormat="1" x14ac:dyDescent="0.2">
      <c r="A304" s="50" t="e">
        <f t="shared" si="4"/>
        <v>#REF!</v>
      </c>
      <c r="B304" s="5">
        <v>6</v>
      </c>
      <c r="C304" s="54">
        <v>181</v>
      </c>
      <c r="D304" s="54">
        <v>181</v>
      </c>
      <c r="E304" s="5" t="s">
        <v>179</v>
      </c>
      <c r="F304" s="54"/>
      <c r="G304" s="54"/>
      <c r="H304" s="54" t="e">
        <f>IF('Раздел 3'!#REF!&gt;='Раздел 3'!#REF!,0,1)</f>
        <v>#REF!</v>
      </c>
    </row>
    <row r="305" spans="1:8" s="53" customFormat="1" x14ac:dyDescent="0.2">
      <c r="A305" s="50" t="e">
        <f t="shared" si="4"/>
        <v>#REF!</v>
      </c>
      <c r="B305" s="5">
        <v>6</v>
      </c>
      <c r="C305" s="54">
        <v>182</v>
      </c>
      <c r="D305" s="54">
        <v>182</v>
      </c>
      <c r="E305" s="5" t="s">
        <v>180</v>
      </c>
      <c r="F305" s="54"/>
      <c r="G305" s="54"/>
      <c r="H305" s="54" t="e">
        <f>IF('Раздел 3'!O29&gt;='Раздел 3'!#REF!,0,1)</f>
        <v>#REF!</v>
      </c>
    </row>
    <row r="306" spans="1:8" s="53" customFormat="1" x14ac:dyDescent="0.2">
      <c r="A306" s="50" t="e">
        <f t="shared" si="4"/>
        <v>#REF!</v>
      </c>
      <c r="B306" s="5">
        <v>6</v>
      </c>
      <c r="C306" s="54">
        <v>183</v>
      </c>
      <c r="D306" s="54">
        <v>183</v>
      </c>
      <c r="E306" s="5" t="s">
        <v>181</v>
      </c>
      <c r="F306" s="54"/>
      <c r="G306" s="54"/>
      <c r="H306" s="54" t="e">
        <f>IF('Раздел 3'!O30&gt;='Раздел 3'!#REF!,0,1)</f>
        <v>#REF!</v>
      </c>
    </row>
    <row r="307" spans="1:8" s="53" customFormat="1" x14ac:dyDescent="0.2">
      <c r="A307" s="50" t="e">
        <f t="shared" si="4"/>
        <v>#REF!</v>
      </c>
      <c r="B307" s="5">
        <v>6</v>
      </c>
      <c r="C307" s="54">
        <v>184</v>
      </c>
      <c r="D307" s="54">
        <v>184</v>
      </c>
      <c r="E307" s="5" t="s">
        <v>182</v>
      </c>
      <c r="F307" s="54"/>
      <c r="G307" s="54"/>
      <c r="H307" s="54" t="e">
        <f>IF('Раздел 3'!#REF!&gt;='Раздел 3'!#REF!,0,1)</f>
        <v>#REF!</v>
      </c>
    </row>
    <row r="308" spans="1:8" s="53" customFormat="1" x14ac:dyDescent="0.2">
      <c r="A308" s="50" t="e">
        <f t="shared" si="4"/>
        <v>#REF!</v>
      </c>
      <c r="B308" s="5">
        <v>6</v>
      </c>
      <c r="C308" s="54">
        <v>185</v>
      </c>
      <c r="D308" s="54">
        <v>185</v>
      </c>
      <c r="E308" s="5" t="s">
        <v>183</v>
      </c>
      <c r="F308" s="54"/>
      <c r="G308" s="54"/>
      <c r="H308" s="54" t="e">
        <f>IF('Раздел 3'!O31&gt;='Раздел 3'!#REF!,0,1)</f>
        <v>#REF!</v>
      </c>
    </row>
    <row r="309" spans="1:8" s="53" customFormat="1" x14ac:dyDescent="0.2">
      <c r="A309" s="50" t="e">
        <f t="shared" si="4"/>
        <v>#REF!</v>
      </c>
      <c r="B309" s="5">
        <v>6</v>
      </c>
      <c r="C309" s="54">
        <v>186</v>
      </c>
      <c r="D309" s="54">
        <v>186</v>
      </c>
      <c r="E309" s="5" t="s">
        <v>184</v>
      </c>
      <c r="F309" s="54"/>
      <c r="G309" s="54"/>
      <c r="H309" s="54" t="e">
        <f>IF('Раздел 3'!O21&gt;='Раздел 3'!#REF!,0,1)</f>
        <v>#REF!</v>
      </c>
    </row>
    <row r="310" spans="1:8" s="53" customFormat="1" x14ac:dyDescent="0.2">
      <c r="A310" s="50" t="e">
        <f t="shared" si="4"/>
        <v>#REF!</v>
      </c>
      <c r="B310" s="5">
        <v>6</v>
      </c>
      <c r="C310" s="54">
        <v>187</v>
      </c>
      <c r="D310" s="54">
        <v>187</v>
      </c>
      <c r="E310" s="5" t="s">
        <v>185</v>
      </c>
      <c r="F310" s="54"/>
      <c r="G310" s="54"/>
      <c r="H310" s="54" t="e">
        <f>IF('Раздел 3'!O22&gt;='Раздел 3'!#REF!,0,1)</f>
        <v>#REF!</v>
      </c>
    </row>
    <row r="311" spans="1:8" s="53" customFormat="1" x14ac:dyDescent="0.2">
      <c r="A311" s="50" t="e">
        <f t="shared" si="4"/>
        <v>#REF!</v>
      </c>
      <c r="B311" s="5">
        <v>6</v>
      </c>
      <c r="C311" s="54">
        <v>188</v>
      </c>
      <c r="D311" s="54">
        <v>188</v>
      </c>
      <c r="E311" s="5" t="s">
        <v>186</v>
      </c>
      <c r="F311" s="54"/>
      <c r="G311" s="54"/>
      <c r="H311" s="54" t="e">
        <f>IF('Раздел 3'!O23&gt;='Раздел 3'!#REF!,0,1)</f>
        <v>#REF!</v>
      </c>
    </row>
    <row r="312" spans="1:8" s="53" customFormat="1" x14ac:dyDescent="0.2">
      <c r="A312" s="50" t="e">
        <f t="shared" si="4"/>
        <v>#REF!</v>
      </c>
      <c r="B312" s="5">
        <v>6</v>
      </c>
      <c r="C312" s="54">
        <v>189</v>
      </c>
      <c r="D312" s="54">
        <v>189</v>
      </c>
      <c r="E312" s="5" t="s">
        <v>187</v>
      </c>
      <c r="F312" s="54"/>
      <c r="G312" s="54"/>
      <c r="H312" s="54" t="e">
        <f>IF('Раздел 3'!#REF!&gt;='Раздел 3'!#REF!,0,1)</f>
        <v>#REF!</v>
      </c>
    </row>
    <row r="313" spans="1:8" s="53" customFormat="1" x14ac:dyDescent="0.2">
      <c r="A313" s="50" t="e">
        <f t="shared" si="4"/>
        <v>#REF!</v>
      </c>
      <c r="B313" s="5">
        <v>6</v>
      </c>
      <c r="C313" s="54">
        <v>190</v>
      </c>
      <c r="D313" s="54">
        <v>190</v>
      </c>
      <c r="E313" s="5" t="s">
        <v>188</v>
      </c>
      <c r="F313" s="54"/>
      <c r="G313" s="54"/>
      <c r="H313" s="54" t="e">
        <f>IF('Раздел 3'!#REF!&gt;='Раздел 3'!#REF!,0,1)</f>
        <v>#REF!</v>
      </c>
    </row>
    <row r="314" spans="1:8" s="53" customFormat="1" x14ac:dyDescent="0.2">
      <c r="A314" s="50" t="e">
        <f t="shared" si="4"/>
        <v>#REF!</v>
      </c>
      <c r="B314" s="5">
        <v>6</v>
      </c>
      <c r="C314" s="54">
        <v>191</v>
      </c>
      <c r="D314" s="54">
        <v>191</v>
      </c>
      <c r="E314" s="5" t="s">
        <v>189</v>
      </c>
      <c r="F314" s="54"/>
      <c r="G314" s="54"/>
      <c r="H314" s="54" t="e">
        <f>IF('Раздел 3'!#REF!&gt;='Раздел 3'!#REF!,0,1)</f>
        <v>#REF!</v>
      </c>
    </row>
    <row r="315" spans="1:8" s="53" customFormat="1" x14ac:dyDescent="0.2">
      <c r="A315" s="50" t="e">
        <f t="shared" si="4"/>
        <v>#REF!</v>
      </c>
      <c r="B315" s="5">
        <v>6</v>
      </c>
      <c r="C315" s="54">
        <v>192</v>
      </c>
      <c r="D315" s="54">
        <v>192</v>
      </c>
      <c r="E315" s="5" t="s">
        <v>190</v>
      </c>
      <c r="F315" s="54"/>
      <c r="G315" s="54"/>
      <c r="H315" s="54" t="e">
        <f>IF('Раздел 3'!O25&gt;='Раздел 3'!#REF!,0,1)</f>
        <v>#REF!</v>
      </c>
    </row>
    <row r="316" spans="1:8" s="53" customFormat="1" x14ac:dyDescent="0.2">
      <c r="A316" s="50" t="e">
        <f t="shared" si="4"/>
        <v>#REF!</v>
      </c>
      <c r="B316" s="5">
        <v>6</v>
      </c>
      <c r="C316" s="54">
        <v>193</v>
      </c>
      <c r="D316" s="54">
        <v>193</v>
      </c>
      <c r="E316" s="5" t="s">
        <v>191</v>
      </c>
      <c r="F316" s="54"/>
      <c r="G316" s="54"/>
      <c r="H316" s="54" t="e">
        <f>IF('Раздел 3'!O26&gt;='Раздел 3'!#REF!,0,1)</f>
        <v>#REF!</v>
      </c>
    </row>
    <row r="317" spans="1:8" s="53" customFormat="1" x14ac:dyDescent="0.2">
      <c r="A317" s="50" t="e">
        <f t="shared" si="4"/>
        <v>#REF!</v>
      </c>
      <c r="B317" s="5">
        <v>6</v>
      </c>
      <c r="C317" s="54">
        <v>194</v>
      </c>
      <c r="D317" s="54">
        <v>194</v>
      </c>
      <c r="E317" s="5" t="s">
        <v>192</v>
      </c>
      <c r="F317" s="54"/>
      <c r="G317" s="54"/>
      <c r="H317" s="54" t="e">
        <f>IF('Раздел 3'!O27&gt;='Раздел 3'!#REF!,0,1)</f>
        <v>#REF!</v>
      </c>
    </row>
    <row r="318" spans="1:8" s="53" customFormat="1" x14ac:dyDescent="0.2">
      <c r="A318" s="50" t="e">
        <f t="shared" si="4"/>
        <v>#REF!</v>
      </c>
      <c r="B318" s="5">
        <v>6</v>
      </c>
      <c r="C318" s="54">
        <v>195</v>
      </c>
      <c r="D318" s="54">
        <v>195</v>
      </c>
      <c r="E318" s="5" t="s">
        <v>193</v>
      </c>
      <c r="F318" s="54"/>
      <c r="G318" s="54"/>
      <c r="H318" s="54" t="e">
        <f>IF('Раздел 3'!O28&gt;='Раздел 3'!#REF!,0,1)</f>
        <v>#REF!</v>
      </c>
    </row>
    <row r="319" spans="1:8" s="53" customFormat="1" x14ac:dyDescent="0.2">
      <c r="A319" s="50" t="e">
        <f t="shared" si="4"/>
        <v>#REF!</v>
      </c>
      <c r="B319" s="5">
        <v>6</v>
      </c>
      <c r="C319" s="54">
        <v>196</v>
      </c>
      <c r="D319" s="54">
        <v>196</v>
      </c>
      <c r="E319" s="5" t="s">
        <v>194</v>
      </c>
      <c r="F319" s="54"/>
      <c r="G319" s="54"/>
      <c r="H319" s="54" t="e">
        <f>IF('Раздел 3'!#REF!&gt;='Раздел 3'!#REF!,0,1)</f>
        <v>#REF!</v>
      </c>
    </row>
    <row r="320" spans="1:8" s="53" customFormat="1" x14ac:dyDescent="0.2">
      <c r="A320" s="50" t="e">
        <f t="shared" si="4"/>
        <v>#REF!</v>
      </c>
      <c r="B320" s="5">
        <v>6</v>
      </c>
      <c r="C320" s="54">
        <v>197</v>
      </c>
      <c r="D320" s="54">
        <v>197</v>
      </c>
      <c r="E320" s="5" t="s">
        <v>195</v>
      </c>
      <c r="F320" s="54"/>
      <c r="G320" s="54"/>
      <c r="H320" s="54" t="e">
        <f>IF('Раздел 3'!#REF!&gt;='Раздел 3'!#REF!,0,1)</f>
        <v>#REF!</v>
      </c>
    </row>
    <row r="321" spans="1:8" s="53" customFormat="1" x14ac:dyDescent="0.2">
      <c r="A321" s="50" t="e">
        <f t="shared" si="4"/>
        <v>#REF!</v>
      </c>
      <c r="B321" s="5">
        <v>6</v>
      </c>
      <c r="C321" s="54">
        <v>198</v>
      </c>
      <c r="D321" s="54">
        <v>198</v>
      </c>
      <c r="E321" s="5" t="s">
        <v>196</v>
      </c>
      <c r="F321" s="54"/>
      <c r="G321" s="54"/>
      <c r="H321" s="54" t="e">
        <f>IF('Раздел 3'!O29&gt;='Раздел 3'!#REF!,0,1)</f>
        <v>#REF!</v>
      </c>
    </row>
    <row r="322" spans="1:8" s="53" customFormat="1" x14ac:dyDescent="0.2">
      <c r="A322" s="50" t="e">
        <f t="shared" si="4"/>
        <v>#REF!</v>
      </c>
      <c r="B322" s="5">
        <v>6</v>
      </c>
      <c r="C322" s="54">
        <v>199</v>
      </c>
      <c r="D322" s="54">
        <v>199</v>
      </c>
      <c r="E322" s="5" t="s">
        <v>197</v>
      </c>
      <c r="F322" s="54"/>
      <c r="G322" s="54"/>
      <c r="H322" s="54" t="e">
        <f>IF('Раздел 3'!O30&gt;='Раздел 3'!#REF!,0,1)</f>
        <v>#REF!</v>
      </c>
    </row>
    <row r="323" spans="1:8" s="53" customFormat="1" x14ac:dyDescent="0.2">
      <c r="A323" s="50" t="e">
        <f t="shared" ref="A323:A386" si="5">P_3</f>
        <v>#REF!</v>
      </c>
      <c r="B323" s="5">
        <v>6</v>
      </c>
      <c r="C323" s="54">
        <v>200</v>
      </c>
      <c r="D323" s="54">
        <v>200</v>
      </c>
      <c r="E323" s="5" t="s">
        <v>198</v>
      </c>
      <c r="F323" s="54"/>
      <c r="G323" s="54"/>
      <c r="H323" s="54" t="e">
        <f>IF('Раздел 3'!#REF!&gt;='Раздел 3'!#REF!,0,1)</f>
        <v>#REF!</v>
      </c>
    </row>
    <row r="324" spans="1:8" s="53" customFormat="1" x14ac:dyDescent="0.2">
      <c r="A324" s="50" t="e">
        <f t="shared" si="5"/>
        <v>#REF!</v>
      </c>
      <c r="B324" s="5">
        <v>6</v>
      </c>
      <c r="C324" s="54">
        <v>201</v>
      </c>
      <c r="D324" s="54">
        <v>201</v>
      </c>
      <c r="E324" s="5" t="s">
        <v>199</v>
      </c>
      <c r="F324" s="54"/>
      <c r="G324" s="54"/>
      <c r="H324" s="54" t="e">
        <f>IF('Раздел 3'!O31&gt;='Раздел 3'!#REF!,0,1)</f>
        <v>#REF!</v>
      </c>
    </row>
    <row r="325" spans="1:8" s="53" customFormat="1" x14ac:dyDescent="0.2">
      <c r="A325" s="50" t="e">
        <f t="shared" si="5"/>
        <v>#REF!</v>
      </c>
      <c r="B325" s="5">
        <v>6</v>
      </c>
      <c r="C325" s="54">
        <v>202</v>
      </c>
      <c r="D325" s="54">
        <v>202</v>
      </c>
      <c r="E325" s="5" t="s">
        <v>200</v>
      </c>
      <c r="F325" s="54"/>
      <c r="G325" s="54"/>
      <c r="H325" s="54">
        <f>IF('Раздел 3'!X21&gt;='Раздел 3'!Y21,0,1)</f>
        <v>0</v>
      </c>
    </row>
    <row r="326" spans="1:8" s="53" customFormat="1" x14ac:dyDescent="0.2">
      <c r="A326" s="50" t="e">
        <f t="shared" si="5"/>
        <v>#REF!</v>
      </c>
      <c r="B326" s="5">
        <v>6</v>
      </c>
      <c r="C326" s="54">
        <v>203</v>
      </c>
      <c r="D326" s="54">
        <v>203</v>
      </c>
      <c r="E326" s="5" t="s">
        <v>201</v>
      </c>
      <c r="F326" s="54"/>
      <c r="G326" s="54"/>
      <c r="H326" s="54">
        <f>IF('Раздел 3'!X22&gt;='Раздел 3'!Y22,0,1)</f>
        <v>0</v>
      </c>
    </row>
    <row r="327" spans="1:8" s="53" customFormat="1" x14ac:dyDescent="0.2">
      <c r="A327" s="50" t="e">
        <f t="shared" si="5"/>
        <v>#REF!</v>
      </c>
      <c r="B327" s="5">
        <v>6</v>
      </c>
      <c r="C327" s="54">
        <v>204</v>
      </c>
      <c r="D327" s="54">
        <v>204</v>
      </c>
      <c r="E327" s="5" t="s">
        <v>202</v>
      </c>
      <c r="F327" s="54"/>
      <c r="G327" s="54"/>
      <c r="H327" s="54">
        <f>IF('Раздел 3'!X23&gt;='Раздел 3'!Y23,0,1)</f>
        <v>0</v>
      </c>
    </row>
    <row r="328" spans="1:8" s="53" customFormat="1" x14ac:dyDescent="0.2">
      <c r="A328" s="50" t="e">
        <f t="shared" si="5"/>
        <v>#REF!</v>
      </c>
      <c r="B328" s="5">
        <v>6</v>
      </c>
      <c r="C328" s="54">
        <v>205</v>
      </c>
      <c r="D328" s="54">
        <v>205</v>
      </c>
      <c r="E328" s="5" t="s">
        <v>203</v>
      </c>
      <c r="F328" s="54"/>
      <c r="G328" s="54"/>
      <c r="H328" s="54" t="e">
        <f>IF('Раздел 3'!#REF!&gt;='Раздел 3'!#REF!,0,1)</f>
        <v>#REF!</v>
      </c>
    </row>
    <row r="329" spans="1:8" s="53" customFormat="1" x14ac:dyDescent="0.2">
      <c r="A329" s="50" t="e">
        <f t="shared" si="5"/>
        <v>#REF!</v>
      </c>
      <c r="B329" s="5">
        <v>6</v>
      </c>
      <c r="C329" s="54">
        <v>206</v>
      </c>
      <c r="D329" s="54">
        <v>206</v>
      </c>
      <c r="E329" s="5" t="s">
        <v>204</v>
      </c>
      <c r="F329" s="54"/>
      <c r="G329" s="54"/>
      <c r="H329" s="54" t="e">
        <f>IF('Раздел 3'!#REF!&gt;='Раздел 3'!#REF!,0,1)</f>
        <v>#REF!</v>
      </c>
    </row>
    <row r="330" spans="1:8" s="53" customFormat="1" x14ac:dyDescent="0.2">
      <c r="A330" s="50" t="e">
        <f t="shared" si="5"/>
        <v>#REF!</v>
      </c>
      <c r="B330" s="5">
        <v>6</v>
      </c>
      <c r="C330" s="54">
        <v>207</v>
      </c>
      <c r="D330" s="54">
        <v>207</v>
      </c>
      <c r="E330" s="5" t="s">
        <v>205</v>
      </c>
      <c r="F330" s="54"/>
      <c r="G330" s="54"/>
      <c r="H330" s="54" t="e">
        <f>IF('Раздел 3'!#REF!&gt;='Раздел 3'!#REF!,0,1)</f>
        <v>#REF!</v>
      </c>
    </row>
    <row r="331" spans="1:8" s="53" customFormat="1" x14ac:dyDescent="0.2">
      <c r="A331" s="50" t="e">
        <f t="shared" si="5"/>
        <v>#REF!</v>
      </c>
      <c r="B331" s="5">
        <v>6</v>
      </c>
      <c r="C331" s="54">
        <v>208</v>
      </c>
      <c r="D331" s="54">
        <v>208</v>
      </c>
      <c r="E331" s="5" t="s">
        <v>206</v>
      </c>
      <c r="F331" s="54"/>
      <c r="G331" s="54"/>
      <c r="H331" s="54">
        <f>IF('Раздел 3'!X25&gt;='Раздел 3'!Y25,0,1)</f>
        <v>0</v>
      </c>
    </row>
    <row r="332" spans="1:8" s="53" customFormat="1" x14ac:dyDescent="0.2">
      <c r="A332" s="50" t="e">
        <f t="shared" si="5"/>
        <v>#REF!</v>
      </c>
      <c r="B332" s="5">
        <v>6</v>
      </c>
      <c r="C332" s="54">
        <v>209</v>
      </c>
      <c r="D332" s="54">
        <v>209</v>
      </c>
      <c r="E332" s="5" t="s">
        <v>207</v>
      </c>
      <c r="F332" s="54"/>
      <c r="G332" s="54"/>
      <c r="H332" s="54">
        <f>IF('Раздел 3'!X26&gt;='Раздел 3'!Y26,0,1)</f>
        <v>0</v>
      </c>
    </row>
    <row r="333" spans="1:8" s="53" customFormat="1" x14ac:dyDescent="0.2">
      <c r="A333" s="50" t="e">
        <f t="shared" si="5"/>
        <v>#REF!</v>
      </c>
      <c r="B333" s="5">
        <v>6</v>
      </c>
      <c r="C333" s="54">
        <v>210</v>
      </c>
      <c r="D333" s="54">
        <v>210</v>
      </c>
      <c r="E333" s="5" t="s">
        <v>208</v>
      </c>
      <c r="F333" s="54"/>
      <c r="G333" s="54"/>
      <c r="H333" s="54">
        <f>IF('Раздел 3'!X27&gt;='Раздел 3'!Y27,0,1)</f>
        <v>0</v>
      </c>
    </row>
    <row r="334" spans="1:8" s="53" customFormat="1" x14ac:dyDescent="0.2">
      <c r="A334" s="50" t="e">
        <f t="shared" si="5"/>
        <v>#REF!</v>
      </c>
      <c r="B334" s="5">
        <v>6</v>
      </c>
      <c r="C334" s="54">
        <v>211</v>
      </c>
      <c r="D334" s="54">
        <v>211</v>
      </c>
      <c r="E334" s="5" t="s">
        <v>209</v>
      </c>
      <c r="F334" s="54"/>
      <c r="G334" s="54"/>
      <c r="H334" s="54">
        <f>IF('Раздел 3'!X28&gt;='Раздел 3'!Y28,0,1)</f>
        <v>0</v>
      </c>
    </row>
    <row r="335" spans="1:8" s="53" customFormat="1" x14ac:dyDescent="0.2">
      <c r="A335" s="50" t="e">
        <f t="shared" si="5"/>
        <v>#REF!</v>
      </c>
      <c r="B335" s="5">
        <v>6</v>
      </c>
      <c r="C335" s="54">
        <v>212</v>
      </c>
      <c r="D335" s="54">
        <v>212</v>
      </c>
      <c r="E335" s="5" t="s">
        <v>210</v>
      </c>
      <c r="F335" s="54"/>
      <c r="G335" s="54"/>
      <c r="H335" s="54" t="e">
        <f>IF('Раздел 3'!#REF!&gt;='Раздел 3'!#REF!,0,1)</f>
        <v>#REF!</v>
      </c>
    </row>
    <row r="336" spans="1:8" s="53" customFormat="1" x14ac:dyDescent="0.2">
      <c r="A336" s="50" t="e">
        <f t="shared" si="5"/>
        <v>#REF!</v>
      </c>
      <c r="B336" s="5">
        <v>6</v>
      </c>
      <c r="C336" s="54">
        <v>213</v>
      </c>
      <c r="D336" s="54">
        <v>213</v>
      </c>
      <c r="E336" s="5" t="s">
        <v>211</v>
      </c>
      <c r="F336" s="54"/>
      <c r="G336" s="54"/>
      <c r="H336" s="54" t="e">
        <f>IF('Раздел 3'!#REF!&gt;='Раздел 3'!#REF!,0,1)</f>
        <v>#REF!</v>
      </c>
    </row>
    <row r="337" spans="1:8" s="53" customFormat="1" x14ac:dyDescent="0.2">
      <c r="A337" s="50" t="e">
        <f t="shared" si="5"/>
        <v>#REF!</v>
      </c>
      <c r="B337" s="5">
        <v>6</v>
      </c>
      <c r="C337" s="54">
        <v>214</v>
      </c>
      <c r="D337" s="54">
        <v>214</v>
      </c>
      <c r="E337" s="5" t="s">
        <v>212</v>
      </c>
      <c r="F337" s="54"/>
      <c r="G337" s="54"/>
      <c r="H337" s="54">
        <f>IF('Раздел 3'!X29&gt;='Раздел 3'!Y29,0,1)</f>
        <v>0</v>
      </c>
    </row>
    <row r="338" spans="1:8" s="53" customFormat="1" x14ac:dyDescent="0.2">
      <c r="A338" s="50" t="e">
        <f t="shared" si="5"/>
        <v>#REF!</v>
      </c>
      <c r="B338" s="5">
        <v>6</v>
      </c>
      <c r="C338" s="54">
        <v>215</v>
      </c>
      <c r="D338" s="54">
        <v>215</v>
      </c>
      <c r="E338" s="5" t="s">
        <v>213</v>
      </c>
      <c r="F338" s="54"/>
      <c r="G338" s="54"/>
      <c r="H338" s="54">
        <f>IF('Раздел 3'!X30&gt;='Раздел 3'!Y30,0,1)</f>
        <v>0</v>
      </c>
    </row>
    <row r="339" spans="1:8" s="53" customFormat="1" x14ac:dyDescent="0.2">
      <c r="A339" s="50" t="e">
        <f t="shared" si="5"/>
        <v>#REF!</v>
      </c>
      <c r="B339" s="5">
        <v>6</v>
      </c>
      <c r="C339" s="54">
        <v>216</v>
      </c>
      <c r="D339" s="54">
        <v>216</v>
      </c>
      <c r="E339" s="5" t="s">
        <v>214</v>
      </c>
      <c r="F339" s="54"/>
      <c r="G339" s="54"/>
      <c r="H339" s="54" t="e">
        <f>IF('Раздел 3'!#REF!&gt;='Раздел 3'!#REF!,0,1)</f>
        <v>#REF!</v>
      </c>
    </row>
    <row r="340" spans="1:8" s="53" customFormat="1" x14ac:dyDescent="0.2">
      <c r="A340" s="50" t="e">
        <f t="shared" si="5"/>
        <v>#REF!</v>
      </c>
      <c r="B340" s="5">
        <v>6</v>
      </c>
      <c r="C340" s="54">
        <v>217</v>
      </c>
      <c r="D340" s="54">
        <v>217</v>
      </c>
      <c r="E340" s="5" t="s">
        <v>215</v>
      </c>
      <c r="F340" s="54"/>
      <c r="G340" s="54"/>
      <c r="H340" s="54">
        <f>IF('Раздел 3'!X31&gt;='Раздел 3'!Y31,0,1)</f>
        <v>0</v>
      </c>
    </row>
    <row r="341" spans="1:8" s="53" customFormat="1" x14ac:dyDescent="0.2">
      <c r="A341" s="50" t="e">
        <f t="shared" si="5"/>
        <v>#REF!</v>
      </c>
      <c r="B341" s="5">
        <v>6</v>
      </c>
      <c r="C341" s="54">
        <v>218</v>
      </c>
      <c r="D341" s="54">
        <v>218</v>
      </c>
      <c r="E341" s="5" t="s">
        <v>216</v>
      </c>
      <c r="F341" s="54"/>
      <c r="G341" s="54"/>
      <c r="H341" s="54">
        <f>IF('Раздел 3'!Z21&gt;='Раздел 3'!AA21,0,1)</f>
        <v>0</v>
      </c>
    </row>
    <row r="342" spans="1:8" s="53" customFormat="1" x14ac:dyDescent="0.2">
      <c r="A342" s="50" t="e">
        <f t="shared" si="5"/>
        <v>#REF!</v>
      </c>
      <c r="B342" s="5">
        <v>6</v>
      </c>
      <c r="C342" s="54">
        <v>219</v>
      </c>
      <c r="D342" s="54">
        <v>219</v>
      </c>
      <c r="E342" s="5" t="s">
        <v>217</v>
      </c>
      <c r="F342" s="54"/>
      <c r="G342" s="54"/>
      <c r="H342" s="54">
        <f>IF('Раздел 3'!Z22&gt;='Раздел 3'!AA22,0,1)</f>
        <v>0</v>
      </c>
    </row>
    <row r="343" spans="1:8" s="53" customFormat="1" x14ac:dyDescent="0.2">
      <c r="A343" s="50" t="e">
        <f t="shared" si="5"/>
        <v>#REF!</v>
      </c>
      <c r="B343" s="5">
        <v>6</v>
      </c>
      <c r="C343" s="54">
        <v>220</v>
      </c>
      <c r="D343" s="54">
        <v>220</v>
      </c>
      <c r="E343" s="5" t="s">
        <v>218</v>
      </c>
      <c r="F343" s="54"/>
      <c r="G343" s="54"/>
      <c r="H343" s="54">
        <f>IF('Раздел 3'!Z23&gt;='Раздел 3'!AA23,0,1)</f>
        <v>0</v>
      </c>
    </row>
    <row r="344" spans="1:8" s="53" customFormat="1" x14ac:dyDescent="0.2">
      <c r="A344" s="50" t="e">
        <f t="shared" si="5"/>
        <v>#REF!</v>
      </c>
      <c r="B344" s="5">
        <v>6</v>
      </c>
      <c r="C344" s="54">
        <v>221</v>
      </c>
      <c r="D344" s="54">
        <v>221</v>
      </c>
      <c r="E344" s="5" t="s">
        <v>219</v>
      </c>
      <c r="F344" s="54"/>
      <c r="G344" s="54"/>
      <c r="H344" s="54" t="e">
        <f>IF('Раздел 3'!#REF!&gt;='Раздел 3'!#REF!,0,1)</f>
        <v>#REF!</v>
      </c>
    </row>
    <row r="345" spans="1:8" s="53" customFormat="1" x14ac:dyDescent="0.2">
      <c r="A345" s="50" t="e">
        <f t="shared" si="5"/>
        <v>#REF!</v>
      </c>
      <c r="B345" s="5">
        <v>6</v>
      </c>
      <c r="C345" s="54">
        <v>222</v>
      </c>
      <c r="D345" s="54">
        <v>222</v>
      </c>
      <c r="E345" s="5" t="s">
        <v>220</v>
      </c>
      <c r="F345" s="54"/>
      <c r="G345" s="54"/>
      <c r="H345" s="54" t="e">
        <f>IF('Раздел 3'!#REF!&gt;='Раздел 3'!#REF!,0,1)</f>
        <v>#REF!</v>
      </c>
    </row>
    <row r="346" spans="1:8" s="53" customFormat="1" x14ac:dyDescent="0.2">
      <c r="A346" s="50" t="e">
        <f t="shared" si="5"/>
        <v>#REF!</v>
      </c>
      <c r="B346" s="5">
        <v>6</v>
      </c>
      <c r="C346" s="54">
        <v>223</v>
      </c>
      <c r="D346" s="54">
        <v>223</v>
      </c>
      <c r="E346" s="5" t="s">
        <v>221</v>
      </c>
      <c r="F346" s="54"/>
      <c r="G346" s="54"/>
      <c r="H346" s="54" t="e">
        <f>IF('Раздел 3'!#REF!&gt;='Раздел 3'!#REF!,0,1)</f>
        <v>#REF!</v>
      </c>
    </row>
    <row r="347" spans="1:8" s="53" customFormat="1" x14ac:dyDescent="0.2">
      <c r="A347" s="50" t="e">
        <f t="shared" si="5"/>
        <v>#REF!</v>
      </c>
      <c r="B347" s="5">
        <v>6</v>
      </c>
      <c r="C347" s="54">
        <v>224</v>
      </c>
      <c r="D347" s="54">
        <v>224</v>
      </c>
      <c r="E347" s="5" t="s">
        <v>222</v>
      </c>
      <c r="F347" s="54"/>
      <c r="G347" s="54"/>
      <c r="H347" s="54">
        <f>IF('Раздел 3'!Z25&gt;='Раздел 3'!AA25,0,1)</f>
        <v>0</v>
      </c>
    </row>
    <row r="348" spans="1:8" s="53" customFormat="1" x14ac:dyDescent="0.2">
      <c r="A348" s="50" t="e">
        <f t="shared" si="5"/>
        <v>#REF!</v>
      </c>
      <c r="B348" s="5">
        <v>6</v>
      </c>
      <c r="C348" s="54">
        <v>225</v>
      </c>
      <c r="D348" s="54">
        <v>225</v>
      </c>
      <c r="E348" s="5" t="s">
        <v>223</v>
      </c>
      <c r="F348" s="54"/>
      <c r="G348" s="54"/>
      <c r="H348" s="54">
        <f>IF('Раздел 3'!Z26&gt;='Раздел 3'!AA26,0,1)</f>
        <v>0</v>
      </c>
    </row>
    <row r="349" spans="1:8" s="53" customFormat="1" x14ac:dyDescent="0.2">
      <c r="A349" s="50" t="e">
        <f t="shared" si="5"/>
        <v>#REF!</v>
      </c>
      <c r="B349" s="5">
        <v>6</v>
      </c>
      <c r="C349" s="54">
        <v>226</v>
      </c>
      <c r="D349" s="54">
        <v>226</v>
      </c>
      <c r="E349" s="5" t="s">
        <v>224</v>
      </c>
      <c r="F349" s="54"/>
      <c r="G349" s="54"/>
      <c r="H349" s="54">
        <f>IF('Раздел 3'!Z27&gt;='Раздел 3'!AA27,0,1)</f>
        <v>0</v>
      </c>
    </row>
    <row r="350" spans="1:8" s="53" customFormat="1" x14ac:dyDescent="0.2">
      <c r="A350" s="50" t="e">
        <f t="shared" si="5"/>
        <v>#REF!</v>
      </c>
      <c r="B350" s="5">
        <v>6</v>
      </c>
      <c r="C350" s="54">
        <v>227</v>
      </c>
      <c r="D350" s="54">
        <v>227</v>
      </c>
      <c r="E350" s="5" t="s">
        <v>225</v>
      </c>
      <c r="F350" s="54"/>
      <c r="G350" s="54"/>
      <c r="H350" s="54">
        <f>IF('Раздел 3'!Z28&gt;='Раздел 3'!AA28,0,1)</f>
        <v>0</v>
      </c>
    </row>
    <row r="351" spans="1:8" s="53" customFormat="1" x14ac:dyDescent="0.2">
      <c r="A351" s="50" t="e">
        <f t="shared" si="5"/>
        <v>#REF!</v>
      </c>
      <c r="B351" s="5">
        <v>6</v>
      </c>
      <c r="C351" s="54">
        <v>228</v>
      </c>
      <c r="D351" s="54">
        <v>228</v>
      </c>
      <c r="E351" s="5" t="s">
        <v>226</v>
      </c>
      <c r="F351" s="54"/>
      <c r="G351" s="54"/>
      <c r="H351" s="54" t="e">
        <f>IF('Раздел 3'!#REF!&gt;='Раздел 3'!#REF!,0,1)</f>
        <v>#REF!</v>
      </c>
    </row>
    <row r="352" spans="1:8" s="53" customFormat="1" x14ac:dyDescent="0.2">
      <c r="A352" s="50" t="e">
        <f t="shared" si="5"/>
        <v>#REF!</v>
      </c>
      <c r="B352" s="5">
        <v>6</v>
      </c>
      <c r="C352" s="54">
        <v>229</v>
      </c>
      <c r="D352" s="54">
        <v>229</v>
      </c>
      <c r="E352" s="5" t="s">
        <v>227</v>
      </c>
      <c r="F352" s="54"/>
      <c r="G352" s="54"/>
      <c r="H352" s="54" t="e">
        <f>IF('Раздел 3'!#REF!&gt;='Раздел 3'!#REF!,0,1)</f>
        <v>#REF!</v>
      </c>
    </row>
    <row r="353" spans="1:8" s="53" customFormat="1" x14ac:dyDescent="0.2">
      <c r="A353" s="50" t="e">
        <f t="shared" si="5"/>
        <v>#REF!</v>
      </c>
      <c r="B353" s="5">
        <v>6</v>
      </c>
      <c r="C353" s="54">
        <v>230</v>
      </c>
      <c r="D353" s="54">
        <v>230</v>
      </c>
      <c r="E353" s="5" t="s">
        <v>228</v>
      </c>
      <c r="F353" s="54"/>
      <c r="G353" s="54"/>
      <c r="H353" s="54">
        <f>IF('Раздел 3'!Z29&gt;='Раздел 3'!AA29,0,1)</f>
        <v>0</v>
      </c>
    </row>
    <row r="354" spans="1:8" s="53" customFormat="1" x14ac:dyDescent="0.2">
      <c r="A354" s="50" t="e">
        <f t="shared" si="5"/>
        <v>#REF!</v>
      </c>
      <c r="B354" s="5">
        <v>6</v>
      </c>
      <c r="C354" s="54">
        <v>231</v>
      </c>
      <c r="D354" s="54">
        <v>231</v>
      </c>
      <c r="E354" s="5" t="s">
        <v>229</v>
      </c>
      <c r="F354" s="54"/>
      <c r="G354" s="54"/>
      <c r="H354" s="54">
        <f>IF('Раздел 3'!Z30&gt;='Раздел 3'!AA30,0,1)</f>
        <v>0</v>
      </c>
    </row>
    <row r="355" spans="1:8" s="53" customFormat="1" x14ac:dyDescent="0.2">
      <c r="A355" s="50" t="e">
        <f t="shared" si="5"/>
        <v>#REF!</v>
      </c>
      <c r="B355" s="5">
        <v>6</v>
      </c>
      <c r="C355" s="54">
        <v>232</v>
      </c>
      <c r="D355" s="54">
        <v>232</v>
      </c>
      <c r="E355" s="5" t="s">
        <v>230</v>
      </c>
      <c r="F355" s="54"/>
      <c r="G355" s="54"/>
      <c r="H355" s="54" t="e">
        <f>IF('Раздел 3'!#REF!&gt;='Раздел 3'!#REF!,0,1)</f>
        <v>#REF!</v>
      </c>
    </row>
    <row r="356" spans="1:8" s="53" customFormat="1" x14ac:dyDescent="0.2">
      <c r="A356" s="50" t="e">
        <f t="shared" si="5"/>
        <v>#REF!</v>
      </c>
      <c r="B356" s="5">
        <v>6</v>
      </c>
      <c r="C356" s="54">
        <v>233</v>
      </c>
      <c r="D356" s="54">
        <v>233</v>
      </c>
      <c r="E356" s="5" t="s">
        <v>231</v>
      </c>
      <c r="F356" s="54"/>
      <c r="G356" s="54"/>
      <c r="H356" s="54">
        <f>IF('Раздел 3'!Z31&gt;='Раздел 3'!AA31,0,1)</f>
        <v>0</v>
      </c>
    </row>
    <row r="357" spans="1:8" s="53" customFormat="1" x14ac:dyDescent="0.2">
      <c r="A357" s="50" t="e">
        <f t="shared" si="5"/>
        <v>#REF!</v>
      </c>
      <c r="B357" s="5">
        <v>6</v>
      </c>
      <c r="C357" s="54">
        <v>234</v>
      </c>
      <c r="D357" s="54">
        <v>234</v>
      </c>
      <c r="E357" s="5" t="s">
        <v>232</v>
      </c>
      <c r="F357" s="54"/>
      <c r="G357" s="54"/>
      <c r="H357" s="54">
        <f>IF('Раздел 3'!AB21&gt;='Раздел 3'!AC21,0,1)</f>
        <v>0</v>
      </c>
    </row>
    <row r="358" spans="1:8" s="53" customFormat="1" x14ac:dyDescent="0.2">
      <c r="A358" s="50" t="e">
        <f t="shared" si="5"/>
        <v>#REF!</v>
      </c>
      <c r="B358" s="5">
        <v>6</v>
      </c>
      <c r="C358" s="54">
        <v>235</v>
      </c>
      <c r="D358" s="54">
        <v>235</v>
      </c>
      <c r="E358" s="5" t="s">
        <v>233</v>
      </c>
      <c r="F358" s="54"/>
      <c r="G358" s="54"/>
      <c r="H358" s="54">
        <f>IF('Раздел 3'!AB22&gt;='Раздел 3'!AC22,0,1)</f>
        <v>0</v>
      </c>
    </row>
    <row r="359" spans="1:8" s="53" customFormat="1" x14ac:dyDescent="0.2">
      <c r="A359" s="50" t="e">
        <f t="shared" si="5"/>
        <v>#REF!</v>
      </c>
      <c r="B359" s="5">
        <v>6</v>
      </c>
      <c r="C359" s="54">
        <v>236</v>
      </c>
      <c r="D359" s="54">
        <v>236</v>
      </c>
      <c r="E359" s="5" t="s">
        <v>234</v>
      </c>
      <c r="F359" s="54"/>
      <c r="G359" s="54"/>
      <c r="H359" s="54">
        <f>IF('Раздел 3'!AB23&gt;='Раздел 3'!AC23,0,1)</f>
        <v>0</v>
      </c>
    </row>
    <row r="360" spans="1:8" s="53" customFormat="1" x14ac:dyDescent="0.2">
      <c r="A360" s="50" t="e">
        <f t="shared" si="5"/>
        <v>#REF!</v>
      </c>
      <c r="B360" s="5">
        <v>6</v>
      </c>
      <c r="C360" s="54">
        <v>237</v>
      </c>
      <c r="D360" s="54">
        <v>237</v>
      </c>
      <c r="E360" s="5" t="s">
        <v>235</v>
      </c>
      <c r="F360" s="54"/>
      <c r="G360" s="54"/>
      <c r="H360" s="54" t="e">
        <f>IF('Раздел 3'!#REF!&gt;='Раздел 3'!#REF!,0,1)</f>
        <v>#REF!</v>
      </c>
    </row>
    <row r="361" spans="1:8" s="53" customFormat="1" x14ac:dyDescent="0.2">
      <c r="A361" s="50" t="e">
        <f t="shared" si="5"/>
        <v>#REF!</v>
      </c>
      <c r="B361" s="5">
        <v>6</v>
      </c>
      <c r="C361" s="54">
        <v>238</v>
      </c>
      <c r="D361" s="54">
        <v>238</v>
      </c>
      <c r="E361" s="5" t="s">
        <v>236</v>
      </c>
      <c r="F361" s="54"/>
      <c r="G361" s="54"/>
      <c r="H361" s="54" t="e">
        <f>IF('Раздел 3'!#REF!&gt;='Раздел 3'!#REF!,0,1)</f>
        <v>#REF!</v>
      </c>
    </row>
    <row r="362" spans="1:8" s="53" customFormat="1" x14ac:dyDescent="0.2">
      <c r="A362" s="50" t="e">
        <f t="shared" si="5"/>
        <v>#REF!</v>
      </c>
      <c r="B362" s="5">
        <v>6</v>
      </c>
      <c r="C362" s="54">
        <v>239</v>
      </c>
      <c r="D362" s="54">
        <v>239</v>
      </c>
      <c r="E362" s="5" t="s">
        <v>237</v>
      </c>
      <c r="F362" s="54"/>
      <c r="G362" s="54"/>
      <c r="H362" s="54" t="e">
        <f>IF('Раздел 3'!#REF!&gt;='Раздел 3'!#REF!,0,1)</f>
        <v>#REF!</v>
      </c>
    </row>
    <row r="363" spans="1:8" s="53" customFormat="1" x14ac:dyDescent="0.2">
      <c r="A363" s="50" t="e">
        <f t="shared" si="5"/>
        <v>#REF!</v>
      </c>
      <c r="B363" s="5">
        <v>6</v>
      </c>
      <c r="C363" s="54">
        <v>240</v>
      </c>
      <c r="D363" s="54">
        <v>240</v>
      </c>
      <c r="E363" s="5" t="s">
        <v>238</v>
      </c>
      <c r="F363" s="54"/>
      <c r="G363" s="54"/>
      <c r="H363" s="54">
        <f>IF('Раздел 3'!AB25&gt;='Раздел 3'!AC25,0,1)</f>
        <v>0</v>
      </c>
    </row>
    <row r="364" spans="1:8" s="53" customFormat="1" x14ac:dyDescent="0.2">
      <c r="A364" s="50" t="e">
        <f t="shared" si="5"/>
        <v>#REF!</v>
      </c>
      <c r="B364" s="5">
        <v>6</v>
      </c>
      <c r="C364" s="54">
        <v>241</v>
      </c>
      <c r="D364" s="54">
        <v>241</v>
      </c>
      <c r="E364" s="5" t="s">
        <v>239</v>
      </c>
      <c r="F364" s="54"/>
      <c r="G364" s="54"/>
      <c r="H364" s="54">
        <f>IF('Раздел 3'!AB26&gt;='Раздел 3'!AC26,0,1)</f>
        <v>0</v>
      </c>
    </row>
    <row r="365" spans="1:8" s="53" customFormat="1" x14ac:dyDescent="0.2">
      <c r="A365" s="50" t="e">
        <f t="shared" si="5"/>
        <v>#REF!</v>
      </c>
      <c r="B365" s="5">
        <v>6</v>
      </c>
      <c r="C365" s="54">
        <v>242</v>
      </c>
      <c r="D365" s="54">
        <v>242</v>
      </c>
      <c r="E365" s="5" t="s">
        <v>240</v>
      </c>
      <c r="F365" s="54"/>
      <c r="G365" s="54"/>
      <c r="H365" s="54">
        <f>IF('Раздел 3'!AB27&gt;='Раздел 3'!AC27,0,1)</f>
        <v>0</v>
      </c>
    </row>
    <row r="366" spans="1:8" s="53" customFormat="1" x14ac:dyDescent="0.2">
      <c r="A366" s="50" t="e">
        <f t="shared" si="5"/>
        <v>#REF!</v>
      </c>
      <c r="B366" s="5">
        <v>6</v>
      </c>
      <c r="C366" s="54">
        <v>243</v>
      </c>
      <c r="D366" s="54">
        <v>243</v>
      </c>
      <c r="E366" s="5" t="s">
        <v>241</v>
      </c>
      <c r="F366" s="54"/>
      <c r="G366" s="54"/>
      <c r="H366" s="54">
        <f>IF('Раздел 3'!AB28&gt;='Раздел 3'!AC28,0,1)</f>
        <v>0</v>
      </c>
    </row>
    <row r="367" spans="1:8" s="53" customFormat="1" x14ac:dyDescent="0.2">
      <c r="A367" s="50" t="e">
        <f t="shared" si="5"/>
        <v>#REF!</v>
      </c>
      <c r="B367" s="5">
        <v>6</v>
      </c>
      <c r="C367" s="54">
        <v>244</v>
      </c>
      <c r="D367" s="54">
        <v>244</v>
      </c>
      <c r="E367" s="5" t="s">
        <v>242</v>
      </c>
      <c r="F367" s="54"/>
      <c r="G367" s="54"/>
      <c r="H367" s="54" t="e">
        <f>IF('Раздел 3'!#REF!&gt;='Раздел 3'!#REF!,0,1)</f>
        <v>#REF!</v>
      </c>
    </row>
    <row r="368" spans="1:8" s="53" customFormat="1" x14ac:dyDescent="0.2">
      <c r="A368" s="50" t="e">
        <f t="shared" si="5"/>
        <v>#REF!</v>
      </c>
      <c r="B368" s="5">
        <v>6</v>
      </c>
      <c r="C368" s="54">
        <v>245</v>
      </c>
      <c r="D368" s="54">
        <v>245</v>
      </c>
      <c r="E368" s="5" t="s">
        <v>243</v>
      </c>
      <c r="F368" s="54"/>
      <c r="G368" s="54"/>
      <c r="H368" s="54" t="e">
        <f>IF('Раздел 3'!#REF!&gt;='Раздел 3'!#REF!,0,1)</f>
        <v>#REF!</v>
      </c>
    </row>
    <row r="369" spans="1:8" s="53" customFormat="1" x14ac:dyDescent="0.2">
      <c r="A369" s="50" t="e">
        <f t="shared" si="5"/>
        <v>#REF!</v>
      </c>
      <c r="B369" s="5">
        <v>6</v>
      </c>
      <c r="C369" s="54">
        <v>246</v>
      </c>
      <c r="D369" s="54">
        <v>246</v>
      </c>
      <c r="E369" s="5" t="s">
        <v>244</v>
      </c>
      <c r="F369" s="54"/>
      <c r="G369" s="54"/>
      <c r="H369" s="54">
        <f>IF('Раздел 3'!AB29&gt;='Раздел 3'!AC29,0,1)</f>
        <v>0</v>
      </c>
    </row>
    <row r="370" spans="1:8" s="53" customFormat="1" x14ac:dyDescent="0.2">
      <c r="A370" s="50" t="e">
        <f t="shared" si="5"/>
        <v>#REF!</v>
      </c>
      <c r="B370" s="5">
        <v>6</v>
      </c>
      <c r="C370" s="54">
        <v>247</v>
      </c>
      <c r="D370" s="54">
        <v>247</v>
      </c>
      <c r="E370" s="5" t="s">
        <v>245</v>
      </c>
      <c r="F370" s="54"/>
      <c r="G370" s="54"/>
      <c r="H370" s="54">
        <f>IF('Раздел 3'!AB30&gt;='Раздел 3'!AC30,0,1)</f>
        <v>0</v>
      </c>
    </row>
    <row r="371" spans="1:8" s="53" customFormat="1" x14ac:dyDescent="0.2">
      <c r="A371" s="50" t="e">
        <f t="shared" si="5"/>
        <v>#REF!</v>
      </c>
      <c r="B371" s="5">
        <v>6</v>
      </c>
      <c r="C371" s="54">
        <v>248</v>
      </c>
      <c r="D371" s="54">
        <v>248</v>
      </c>
      <c r="E371" s="5" t="s">
        <v>246</v>
      </c>
      <c r="F371" s="54"/>
      <c r="G371" s="54"/>
      <c r="H371" s="54" t="e">
        <f>IF('Раздел 3'!#REF!&gt;='Раздел 3'!#REF!,0,1)</f>
        <v>#REF!</v>
      </c>
    </row>
    <row r="372" spans="1:8" s="53" customFormat="1" x14ac:dyDescent="0.2">
      <c r="A372" s="50" t="e">
        <f t="shared" si="5"/>
        <v>#REF!</v>
      </c>
      <c r="B372" s="5">
        <v>6</v>
      </c>
      <c r="C372" s="54">
        <v>249</v>
      </c>
      <c r="D372" s="54">
        <v>249</v>
      </c>
      <c r="E372" s="5" t="s">
        <v>247</v>
      </c>
      <c r="F372" s="54"/>
      <c r="G372" s="54"/>
      <c r="H372" s="54">
        <f>IF('Раздел 3'!AB31&gt;='Раздел 3'!AC31,0,1)</f>
        <v>0</v>
      </c>
    </row>
    <row r="373" spans="1:8" s="53" customFormat="1" x14ac:dyDescent="0.2">
      <c r="A373" s="50" t="e">
        <f t="shared" si="5"/>
        <v>#REF!</v>
      </c>
      <c r="B373" s="5">
        <v>6</v>
      </c>
      <c r="C373" s="54">
        <v>250</v>
      </c>
      <c r="D373" s="54">
        <v>250</v>
      </c>
      <c r="E373" s="5" t="s">
        <v>248</v>
      </c>
      <c r="F373" s="54"/>
      <c r="G373" s="54"/>
      <c r="H373" s="54">
        <f>IF('Раздел 3'!AM21&gt;='Раздел 3'!AN21,0,1)</f>
        <v>0</v>
      </c>
    </row>
    <row r="374" spans="1:8" s="53" customFormat="1" x14ac:dyDescent="0.2">
      <c r="A374" s="50" t="e">
        <f t="shared" si="5"/>
        <v>#REF!</v>
      </c>
      <c r="B374" s="5">
        <v>6</v>
      </c>
      <c r="C374" s="54">
        <v>251</v>
      </c>
      <c r="D374" s="54">
        <v>251</v>
      </c>
      <c r="E374" s="5" t="s">
        <v>249</v>
      </c>
      <c r="F374" s="54"/>
      <c r="G374" s="54"/>
      <c r="H374" s="54">
        <f>IF('Раздел 3'!AM22&gt;='Раздел 3'!AN22,0,1)</f>
        <v>0</v>
      </c>
    </row>
    <row r="375" spans="1:8" s="53" customFormat="1" x14ac:dyDescent="0.2">
      <c r="A375" s="50" t="e">
        <f t="shared" si="5"/>
        <v>#REF!</v>
      </c>
      <c r="B375" s="5">
        <v>6</v>
      </c>
      <c r="C375" s="54">
        <v>252</v>
      </c>
      <c r="D375" s="54">
        <v>252</v>
      </c>
      <c r="E375" s="5" t="s">
        <v>250</v>
      </c>
      <c r="F375" s="54"/>
      <c r="G375" s="54"/>
      <c r="H375" s="54">
        <f>IF('Раздел 3'!AM23&gt;='Раздел 3'!AN23,0,1)</f>
        <v>0</v>
      </c>
    </row>
    <row r="376" spans="1:8" s="53" customFormat="1" x14ac:dyDescent="0.2">
      <c r="A376" s="50" t="e">
        <f t="shared" si="5"/>
        <v>#REF!</v>
      </c>
      <c r="B376" s="5">
        <v>6</v>
      </c>
      <c r="C376" s="54">
        <v>253</v>
      </c>
      <c r="D376" s="54">
        <v>253</v>
      </c>
      <c r="E376" s="5" t="s">
        <v>251</v>
      </c>
      <c r="F376" s="54"/>
      <c r="G376" s="54"/>
      <c r="H376" s="54" t="e">
        <f>IF('Раздел 3'!#REF!&gt;='Раздел 3'!#REF!,0,1)</f>
        <v>#REF!</v>
      </c>
    </row>
    <row r="377" spans="1:8" s="53" customFormat="1" x14ac:dyDescent="0.2">
      <c r="A377" s="50" t="e">
        <f t="shared" si="5"/>
        <v>#REF!</v>
      </c>
      <c r="B377" s="5">
        <v>6</v>
      </c>
      <c r="C377" s="54">
        <v>254</v>
      </c>
      <c r="D377" s="54">
        <v>254</v>
      </c>
      <c r="E377" s="5" t="s">
        <v>252</v>
      </c>
      <c r="F377" s="54"/>
      <c r="G377" s="54"/>
      <c r="H377" s="54" t="e">
        <f>IF('Раздел 3'!#REF!&gt;='Раздел 3'!#REF!,0,1)</f>
        <v>#REF!</v>
      </c>
    </row>
    <row r="378" spans="1:8" s="53" customFormat="1" x14ac:dyDescent="0.2">
      <c r="A378" s="50" t="e">
        <f t="shared" si="5"/>
        <v>#REF!</v>
      </c>
      <c r="B378" s="5">
        <v>6</v>
      </c>
      <c r="C378" s="54">
        <v>255</v>
      </c>
      <c r="D378" s="54">
        <v>255</v>
      </c>
      <c r="E378" s="5" t="s">
        <v>253</v>
      </c>
      <c r="F378" s="54"/>
      <c r="G378" s="54"/>
      <c r="H378" s="54" t="e">
        <f>IF('Раздел 3'!#REF!&gt;='Раздел 3'!#REF!,0,1)</f>
        <v>#REF!</v>
      </c>
    </row>
    <row r="379" spans="1:8" s="53" customFormat="1" x14ac:dyDescent="0.2">
      <c r="A379" s="50" t="e">
        <f t="shared" si="5"/>
        <v>#REF!</v>
      </c>
      <c r="B379" s="5">
        <v>6</v>
      </c>
      <c r="C379" s="54">
        <v>256</v>
      </c>
      <c r="D379" s="54">
        <v>256</v>
      </c>
      <c r="E379" s="5" t="s">
        <v>254</v>
      </c>
      <c r="F379" s="54"/>
      <c r="G379" s="54"/>
      <c r="H379" s="54">
        <f>IF('Раздел 3'!AM25&gt;='Раздел 3'!AN25,0,1)</f>
        <v>0</v>
      </c>
    </row>
    <row r="380" spans="1:8" s="53" customFormat="1" x14ac:dyDescent="0.2">
      <c r="A380" s="50" t="e">
        <f t="shared" si="5"/>
        <v>#REF!</v>
      </c>
      <c r="B380" s="5">
        <v>6</v>
      </c>
      <c r="C380" s="54">
        <v>257</v>
      </c>
      <c r="D380" s="54">
        <v>257</v>
      </c>
      <c r="E380" s="5" t="s">
        <v>255</v>
      </c>
      <c r="F380" s="54"/>
      <c r="G380" s="54"/>
      <c r="H380" s="54">
        <f>IF('Раздел 3'!AM26&gt;='Раздел 3'!AN26,0,1)</f>
        <v>0</v>
      </c>
    </row>
    <row r="381" spans="1:8" s="53" customFormat="1" x14ac:dyDescent="0.2">
      <c r="A381" s="50" t="e">
        <f t="shared" si="5"/>
        <v>#REF!</v>
      </c>
      <c r="B381" s="5">
        <v>6</v>
      </c>
      <c r="C381" s="54">
        <v>258</v>
      </c>
      <c r="D381" s="54">
        <v>258</v>
      </c>
      <c r="E381" s="5" t="s">
        <v>256</v>
      </c>
      <c r="F381" s="54"/>
      <c r="G381" s="54"/>
      <c r="H381" s="54">
        <f>IF('Раздел 3'!AM27&gt;='Раздел 3'!AN27,0,1)</f>
        <v>0</v>
      </c>
    </row>
    <row r="382" spans="1:8" s="53" customFormat="1" x14ac:dyDescent="0.2">
      <c r="A382" s="50" t="e">
        <f t="shared" si="5"/>
        <v>#REF!</v>
      </c>
      <c r="B382" s="5">
        <v>6</v>
      </c>
      <c r="C382" s="54">
        <v>259</v>
      </c>
      <c r="D382" s="54">
        <v>259</v>
      </c>
      <c r="E382" s="5" t="s">
        <v>257</v>
      </c>
      <c r="F382" s="54"/>
      <c r="G382" s="54"/>
      <c r="H382" s="54">
        <f>IF('Раздел 3'!AM28&gt;='Раздел 3'!AN28,0,1)</f>
        <v>0</v>
      </c>
    </row>
    <row r="383" spans="1:8" s="53" customFormat="1" x14ac:dyDescent="0.2">
      <c r="A383" s="50" t="e">
        <f t="shared" si="5"/>
        <v>#REF!</v>
      </c>
      <c r="B383" s="5">
        <v>6</v>
      </c>
      <c r="C383" s="54">
        <v>260</v>
      </c>
      <c r="D383" s="54">
        <v>260</v>
      </c>
      <c r="E383" s="5" t="s">
        <v>258</v>
      </c>
      <c r="F383" s="54"/>
      <c r="G383" s="54"/>
      <c r="H383" s="54" t="e">
        <f>IF('Раздел 3'!#REF!&gt;='Раздел 3'!#REF!,0,1)</f>
        <v>#REF!</v>
      </c>
    </row>
    <row r="384" spans="1:8" s="53" customFormat="1" x14ac:dyDescent="0.2">
      <c r="A384" s="50" t="e">
        <f t="shared" si="5"/>
        <v>#REF!</v>
      </c>
      <c r="B384" s="5">
        <v>6</v>
      </c>
      <c r="C384" s="54">
        <v>261</v>
      </c>
      <c r="D384" s="54">
        <v>261</v>
      </c>
      <c r="E384" s="5" t="s">
        <v>259</v>
      </c>
      <c r="F384" s="54"/>
      <c r="G384" s="54"/>
      <c r="H384" s="54" t="e">
        <f>IF('Раздел 3'!#REF!&gt;='Раздел 3'!#REF!,0,1)</f>
        <v>#REF!</v>
      </c>
    </row>
    <row r="385" spans="1:8" s="53" customFormat="1" x14ac:dyDescent="0.2">
      <c r="A385" s="50" t="e">
        <f t="shared" si="5"/>
        <v>#REF!</v>
      </c>
      <c r="B385" s="5">
        <v>6</v>
      </c>
      <c r="C385" s="54">
        <v>262</v>
      </c>
      <c r="D385" s="54">
        <v>262</v>
      </c>
      <c r="E385" s="5" t="s">
        <v>260</v>
      </c>
      <c r="F385" s="54"/>
      <c r="G385" s="54"/>
      <c r="H385" s="54">
        <f>IF('Раздел 3'!AM29&gt;='Раздел 3'!AN29,0,1)</f>
        <v>0</v>
      </c>
    </row>
    <row r="386" spans="1:8" s="53" customFormat="1" x14ac:dyDescent="0.2">
      <c r="A386" s="50" t="e">
        <f t="shared" si="5"/>
        <v>#REF!</v>
      </c>
      <c r="B386" s="5">
        <v>6</v>
      </c>
      <c r="C386" s="54">
        <v>263</v>
      </c>
      <c r="D386" s="54">
        <v>263</v>
      </c>
      <c r="E386" s="5" t="s">
        <v>261</v>
      </c>
      <c r="F386" s="54"/>
      <c r="G386" s="54"/>
      <c r="H386" s="54">
        <f>IF('Раздел 3'!AM30&gt;='Раздел 3'!AN30,0,1)</f>
        <v>0</v>
      </c>
    </row>
    <row r="387" spans="1:8" s="53" customFormat="1" x14ac:dyDescent="0.2">
      <c r="A387" s="50" t="e">
        <f t="shared" ref="A387:A445" si="6">P_3</f>
        <v>#REF!</v>
      </c>
      <c r="B387" s="5">
        <v>6</v>
      </c>
      <c r="C387" s="54">
        <v>264</v>
      </c>
      <c r="D387" s="54">
        <v>264</v>
      </c>
      <c r="E387" s="5" t="s">
        <v>262</v>
      </c>
      <c r="F387" s="54"/>
      <c r="G387" s="54"/>
      <c r="H387" s="54" t="e">
        <f>IF('Раздел 3'!#REF!&gt;='Раздел 3'!#REF!,0,1)</f>
        <v>#REF!</v>
      </c>
    </row>
    <row r="388" spans="1:8" s="53" customFormat="1" x14ac:dyDescent="0.2">
      <c r="A388" s="50" t="e">
        <f t="shared" si="6"/>
        <v>#REF!</v>
      </c>
      <c r="B388" s="5">
        <v>6</v>
      </c>
      <c r="C388" s="54">
        <v>265</v>
      </c>
      <c r="D388" s="54">
        <v>265</v>
      </c>
      <c r="E388" s="5" t="s">
        <v>263</v>
      </c>
      <c r="F388" s="54"/>
      <c r="G388" s="54"/>
      <c r="H388" s="54">
        <f>IF('Раздел 3'!AM31&gt;='Раздел 3'!AN31,0,1)</f>
        <v>0</v>
      </c>
    </row>
    <row r="389" spans="1:8" s="53" customFormat="1" x14ac:dyDescent="0.2">
      <c r="A389" s="50" t="e">
        <f t="shared" si="6"/>
        <v>#REF!</v>
      </c>
      <c r="B389" s="5">
        <v>6</v>
      </c>
      <c r="C389" s="54">
        <v>266</v>
      </c>
      <c r="D389" s="54">
        <v>266</v>
      </c>
      <c r="E389" s="5" t="s">
        <v>264</v>
      </c>
      <c r="F389" s="54"/>
      <c r="G389" s="54"/>
      <c r="H389" s="54" t="e">
        <f>IF('Раздел 3'!AN21&gt;='Раздел 3'!#REF!,0,1)</f>
        <v>#REF!</v>
      </c>
    </row>
    <row r="390" spans="1:8" s="53" customFormat="1" x14ac:dyDescent="0.2">
      <c r="A390" s="50" t="e">
        <f t="shared" si="6"/>
        <v>#REF!</v>
      </c>
      <c r="B390" s="5">
        <v>6</v>
      </c>
      <c r="C390" s="54">
        <v>267</v>
      </c>
      <c r="D390" s="54">
        <v>267</v>
      </c>
      <c r="E390" s="5" t="s">
        <v>265</v>
      </c>
      <c r="F390" s="54"/>
      <c r="G390" s="54"/>
      <c r="H390" s="54" t="e">
        <f>IF('Раздел 3'!AN22&gt;='Раздел 3'!#REF!,0,1)</f>
        <v>#REF!</v>
      </c>
    </row>
    <row r="391" spans="1:8" s="53" customFormat="1" x14ac:dyDescent="0.2">
      <c r="A391" s="50" t="e">
        <f t="shared" si="6"/>
        <v>#REF!</v>
      </c>
      <c r="B391" s="5">
        <v>6</v>
      </c>
      <c r="C391" s="54">
        <v>268</v>
      </c>
      <c r="D391" s="54">
        <v>268</v>
      </c>
      <c r="E391" s="5" t="s">
        <v>266</v>
      </c>
      <c r="F391" s="54"/>
      <c r="G391" s="54"/>
      <c r="H391" s="54" t="e">
        <f>IF('Раздел 3'!AN23&gt;='Раздел 3'!#REF!,0,1)</f>
        <v>#REF!</v>
      </c>
    </row>
    <row r="392" spans="1:8" s="53" customFormat="1" x14ac:dyDescent="0.2">
      <c r="A392" s="50" t="e">
        <f t="shared" si="6"/>
        <v>#REF!</v>
      </c>
      <c r="B392" s="5">
        <v>6</v>
      </c>
      <c r="C392" s="54">
        <v>269</v>
      </c>
      <c r="D392" s="54">
        <v>269</v>
      </c>
      <c r="E392" s="5" t="s">
        <v>267</v>
      </c>
      <c r="F392" s="54"/>
      <c r="G392" s="54"/>
      <c r="H392" s="54" t="e">
        <f>IF('Раздел 3'!#REF!&gt;='Раздел 3'!#REF!,0,1)</f>
        <v>#REF!</v>
      </c>
    </row>
    <row r="393" spans="1:8" s="53" customFormat="1" x14ac:dyDescent="0.2">
      <c r="A393" s="50" t="e">
        <f t="shared" si="6"/>
        <v>#REF!</v>
      </c>
      <c r="B393" s="5">
        <v>6</v>
      </c>
      <c r="C393" s="54">
        <v>270</v>
      </c>
      <c r="D393" s="54">
        <v>270</v>
      </c>
      <c r="E393" s="5" t="s">
        <v>268</v>
      </c>
      <c r="F393" s="54"/>
      <c r="G393" s="54"/>
      <c r="H393" s="54" t="e">
        <f>IF('Раздел 3'!#REF!&gt;='Раздел 3'!#REF!,0,1)</f>
        <v>#REF!</v>
      </c>
    </row>
    <row r="394" spans="1:8" s="53" customFormat="1" x14ac:dyDescent="0.2">
      <c r="A394" s="50" t="e">
        <f t="shared" si="6"/>
        <v>#REF!</v>
      </c>
      <c r="B394" s="5">
        <v>6</v>
      </c>
      <c r="C394" s="54">
        <v>271</v>
      </c>
      <c r="D394" s="54">
        <v>271</v>
      </c>
      <c r="E394" s="5" t="s">
        <v>269</v>
      </c>
      <c r="F394" s="54"/>
      <c r="G394" s="54"/>
      <c r="H394" s="54" t="e">
        <f>IF('Раздел 3'!#REF!&gt;='Раздел 3'!#REF!,0,1)</f>
        <v>#REF!</v>
      </c>
    </row>
    <row r="395" spans="1:8" s="53" customFormat="1" x14ac:dyDescent="0.2">
      <c r="A395" s="50" t="e">
        <f t="shared" si="6"/>
        <v>#REF!</v>
      </c>
      <c r="B395" s="5">
        <v>6</v>
      </c>
      <c r="C395" s="54">
        <v>272</v>
      </c>
      <c r="D395" s="54">
        <v>272</v>
      </c>
      <c r="E395" s="5" t="s">
        <v>270</v>
      </c>
      <c r="F395" s="54"/>
      <c r="G395" s="54"/>
      <c r="H395" s="54" t="e">
        <f>IF('Раздел 3'!AN25&gt;='Раздел 3'!#REF!,0,1)</f>
        <v>#REF!</v>
      </c>
    </row>
    <row r="396" spans="1:8" s="53" customFormat="1" x14ac:dyDescent="0.2">
      <c r="A396" s="50" t="e">
        <f t="shared" si="6"/>
        <v>#REF!</v>
      </c>
      <c r="B396" s="5">
        <v>6</v>
      </c>
      <c r="C396" s="54">
        <v>273</v>
      </c>
      <c r="D396" s="54">
        <v>273</v>
      </c>
      <c r="E396" s="5" t="s">
        <v>271</v>
      </c>
      <c r="F396" s="54"/>
      <c r="G396" s="54"/>
      <c r="H396" s="54" t="e">
        <f>IF('Раздел 3'!AN26&gt;='Раздел 3'!#REF!,0,1)</f>
        <v>#REF!</v>
      </c>
    </row>
    <row r="397" spans="1:8" s="53" customFormat="1" x14ac:dyDescent="0.2">
      <c r="A397" s="50" t="e">
        <f t="shared" si="6"/>
        <v>#REF!</v>
      </c>
      <c r="B397" s="5">
        <v>6</v>
      </c>
      <c r="C397" s="54">
        <v>274</v>
      </c>
      <c r="D397" s="54">
        <v>274</v>
      </c>
      <c r="E397" s="5" t="s">
        <v>272</v>
      </c>
      <c r="F397" s="54"/>
      <c r="G397" s="54"/>
      <c r="H397" s="54" t="e">
        <f>IF('Раздел 3'!AN27&gt;='Раздел 3'!#REF!,0,1)</f>
        <v>#REF!</v>
      </c>
    </row>
    <row r="398" spans="1:8" s="53" customFormat="1" x14ac:dyDescent="0.2">
      <c r="A398" s="50" t="e">
        <f t="shared" si="6"/>
        <v>#REF!</v>
      </c>
      <c r="B398" s="5">
        <v>6</v>
      </c>
      <c r="C398" s="54">
        <v>275</v>
      </c>
      <c r="D398" s="54">
        <v>275</v>
      </c>
      <c r="E398" s="5" t="s">
        <v>273</v>
      </c>
      <c r="F398" s="54"/>
      <c r="G398" s="54"/>
      <c r="H398" s="54" t="e">
        <f>IF('Раздел 3'!AN28&gt;='Раздел 3'!#REF!,0,1)</f>
        <v>#REF!</v>
      </c>
    </row>
    <row r="399" spans="1:8" s="53" customFormat="1" x14ac:dyDescent="0.2">
      <c r="A399" s="50" t="e">
        <f t="shared" si="6"/>
        <v>#REF!</v>
      </c>
      <c r="B399" s="5">
        <v>6</v>
      </c>
      <c r="C399" s="54">
        <v>276</v>
      </c>
      <c r="D399" s="54">
        <v>276</v>
      </c>
      <c r="E399" s="5" t="s">
        <v>274</v>
      </c>
      <c r="F399" s="54"/>
      <c r="G399" s="54"/>
      <c r="H399" s="54" t="e">
        <f>IF('Раздел 3'!#REF!&gt;='Раздел 3'!#REF!,0,1)</f>
        <v>#REF!</v>
      </c>
    </row>
    <row r="400" spans="1:8" s="53" customFormat="1" x14ac:dyDescent="0.2">
      <c r="A400" s="50" t="e">
        <f t="shared" si="6"/>
        <v>#REF!</v>
      </c>
      <c r="B400" s="5">
        <v>6</v>
      </c>
      <c r="C400" s="54">
        <v>277</v>
      </c>
      <c r="D400" s="54">
        <v>277</v>
      </c>
      <c r="E400" s="5" t="s">
        <v>275</v>
      </c>
      <c r="F400" s="54"/>
      <c r="G400" s="54"/>
      <c r="H400" s="54" t="e">
        <f>IF('Раздел 3'!#REF!&gt;='Раздел 3'!#REF!,0,1)</f>
        <v>#REF!</v>
      </c>
    </row>
    <row r="401" spans="1:8" s="53" customFormat="1" x14ac:dyDescent="0.2">
      <c r="A401" s="50" t="e">
        <f t="shared" si="6"/>
        <v>#REF!</v>
      </c>
      <c r="B401" s="5">
        <v>6</v>
      </c>
      <c r="C401" s="54">
        <v>278</v>
      </c>
      <c r="D401" s="54">
        <v>278</v>
      </c>
      <c r="E401" s="5" t="s">
        <v>276</v>
      </c>
      <c r="F401" s="54"/>
      <c r="G401" s="54"/>
      <c r="H401" s="54" t="e">
        <f>IF('Раздел 3'!AN29&gt;='Раздел 3'!#REF!,0,1)</f>
        <v>#REF!</v>
      </c>
    </row>
    <row r="402" spans="1:8" s="53" customFormat="1" x14ac:dyDescent="0.2">
      <c r="A402" s="50" t="e">
        <f t="shared" si="6"/>
        <v>#REF!</v>
      </c>
      <c r="B402" s="5">
        <v>6</v>
      </c>
      <c r="C402" s="54">
        <v>279</v>
      </c>
      <c r="D402" s="54">
        <v>279</v>
      </c>
      <c r="E402" s="5" t="s">
        <v>277</v>
      </c>
      <c r="F402" s="54"/>
      <c r="G402" s="54"/>
      <c r="H402" s="54" t="e">
        <f>IF('Раздел 3'!AN30&gt;='Раздел 3'!#REF!,0,1)</f>
        <v>#REF!</v>
      </c>
    </row>
    <row r="403" spans="1:8" s="53" customFormat="1" x14ac:dyDescent="0.2">
      <c r="A403" s="50" t="e">
        <f t="shared" si="6"/>
        <v>#REF!</v>
      </c>
      <c r="B403" s="5">
        <v>6</v>
      </c>
      <c r="C403" s="54">
        <v>280</v>
      </c>
      <c r="D403" s="54">
        <v>280</v>
      </c>
      <c r="E403" s="5" t="s">
        <v>278</v>
      </c>
      <c r="F403" s="54"/>
      <c r="G403" s="54"/>
      <c r="H403" s="54" t="e">
        <f>IF('Раздел 3'!#REF!&gt;='Раздел 3'!#REF!,0,1)</f>
        <v>#REF!</v>
      </c>
    </row>
    <row r="404" spans="1:8" s="53" customFormat="1" x14ac:dyDescent="0.2">
      <c r="A404" s="50" t="e">
        <f t="shared" si="6"/>
        <v>#REF!</v>
      </c>
      <c r="B404" s="5">
        <v>6</v>
      </c>
      <c r="C404" s="54">
        <v>281</v>
      </c>
      <c r="D404" s="54">
        <v>281</v>
      </c>
      <c r="E404" s="5" t="s">
        <v>279</v>
      </c>
      <c r="F404" s="54"/>
      <c r="G404" s="54"/>
      <c r="H404" s="54" t="e">
        <f>IF('Раздел 3'!AN31&gt;='Раздел 3'!#REF!,0,1)</f>
        <v>#REF!</v>
      </c>
    </row>
    <row r="405" spans="1:8" s="53" customFormat="1" x14ac:dyDescent="0.2">
      <c r="A405" s="50" t="e">
        <f t="shared" si="6"/>
        <v>#REF!</v>
      </c>
      <c r="B405" s="5">
        <v>6</v>
      </c>
      <c r="C405" s="54">
        <v>282</v>
      </c>
      <c r="D405" s="54">
        <v>282</v>
      </c>
      <c r="E405" s="5" t="s">
        <v>280</v>
      </c>
      <c r="F405" s="54"/>
      <c r="G405" s="54"/>
      <c r="H405" s="54">
        <f>IF('Раздел 3'!O23=SUM('Раздел 3'!Z23,'Раздел 3'!AB23),0,1)</f>
        <v>0</v>
      </c>
    </row>
    <row r="406" spans="1:8" s="53" customFormat="1" x14ac:dyDescent="0.2">
      <c r="A406" s="50" t="e">
        <f t="shared" si="6"/>
        <v>#REF!</v>
      </c>
      <c r="B406" s="5">
        <v>6</v>
      </c>
      <c r="C406" s="54">
        <v>283</v>
      </c>
      <c r="D406" s="54">
        <v>283</v>
      </c>
      <c r="E406" s="5" t="s">
        <v>281</v>
      </c>
      <c r="F406" s="54"/>
      <c r="G406" s="54"/>
      <c r="H406" s="54" t="e">
        <f>IF('Раздел 3'!#REF!=SUM('Раздел 3'!#REF!,'Раздел 3'!#REF!,'Раздел 3'!#REF!,'Раздел 3'!#REF!),0,1)</f>
        <v>#REF!</v>
      </c>
    </row>
    <row r="407" spans="1:8" s="53" customFormat="1" x14ac:dyDescent="0.2">
      <c r="A407" s="50" t="e">
        <f t="shared" si="6"/>
        <v>#REF!</v>
      </c>
      <c r="B407" s="5">
        <v>6</v>
      </c>
      <c r="C407" s="54">
        <v>284</v>
      </c>
      <c r="D407" s="54">
        <v>284</v>
      </c>
      <c r="E407" s="5" t="s">
        <v>282</v>
      </c>
      <c r="F407" s="54"/>
      <c r="G407" s="54"/>
      <c r="H407" s="54" t="e">
        <f>IF('Раздел 3'!O26&gt;='Раздел 3'!#REF!,0,1)</f>
        <v>#REF!</v>
      </c>
    </row>
    <row r="408" spans="1:8" s="53" customFormat="1" x14ac:dyDescent="0.2">
      <c r="A408" s="50" t="e">
        <f t="shared" si="6"/>
        <v>#REF!</v>
      </c>
      <c r="B408" s="5">
        <v>6</v>
      </c>
      <c r="C408" s="54">
        <v>285</v>
      </c>
      <c r="D408" s="54">
        <v>285</v>
      </c>
      <c r="E408" s="5" t="s">
        <v>283</v>
      </c>
      <c r="F408" s="54"/>
      <c r="G408" s="54"/>
      <c r="H408" s="54" t="e">
        <f>IF('Раздел 3'!#REF!&gt;='Раздел 3'!AK26,0,1)</f>
        <v>#REF!</v>
      </c>
    </row>
    <row r="409" spans="1:8" s="53" customFormat="1" x14ac:dyDescent="0.2">
      <c r="A409" s="50" t="e">
        <f t="shared" si="6"/>
        <v>#REF!</v>
      </c>
      <c r="B409" s="5">
        <v>6</v>
      </c>
      <c r="C409" s="54">
        <v>286</v>
      </c>
      <c r="D409" s="54">
        <v>286</v>
      </c>
      <c r="E409" s="5" t="s">
        <v>284</v>
      </c>
      <c r="F409" s="54"/>
      <c r="G409" s="54"/>
      <c r="H409" s="54" t="e">
        <f>IF('Раздел 3'!O22&gt;='Раздел 3'!#REF!,0,1)</f>
        <v>#REF!</v>
      </c>
    </row>
    <row r="410" spans="1:8" s="53" customFormat="1" x14ac:dyDescent="0.2">
      <c r="A410" s="50" t="e">
        <f t="shared" si="6"/>
        <v>#REF!</v>
      </c>
      <c r="B410" s="5">
        <v>6</v>
      </c>
      <c r="C410" s="54">
        <v>287</v>
      </c>
      <c r="D410" s="54">
        <v>287</v>
      </c>
      <c r="E410" s="5" t="s">
        <v>285</v>
      </c>
      <c r="F410" s="54"/>
      <c r="G410" s="54"/>
      <c r="H410" s="54" t="e">
        <f>IF(SUM('Раздел 3'!AK26:AL26)&gt;='Раздел 3'!#REF!,0,1)</f>
        <v>#REF!</v>
      </c>
    </row>
    <row r="411" spans="1:8" x14ac:dyDescent="0.2">
      <c r="A411" s="51" t="e">
        <f t="shared" si="6"/>
        <v>#REF!</v>
      </c>
      <c r="B411" s="44">
        <v>7</v>
      </c>
      <c r="C411" s="49">
        <v>0</v>
      </c>
      <c r="D411" s="49">
        <v>0</v>
      </c>
      <c r="E411" s="44" t="e">
        <f>CONCATENATE("Количество ошибок в разделе 7: ",H411)</f>
        <v>#REF!</v>
      </c>
      <c r="F411" s="49"/>
      <c r="G411" s="49"/>
      <c r="H411" s="49" t="e">
        <f>SUM(H412:H428)</f>
        <v>#REF!</v>
      </c>
    </row>
    <row r="412" spans="1:8" x14ac:dyDescent="0.2">
      <c r="A412" s="50" t="e">
        <f t="shared" si="6"/>
        <v>#REF!</v>
      </c>
      <c r="B412" s="5">
        <v>7</v>
      </c>
      <c r="C412">
        <v>1</v>
      </c>
      <c r="D412">
        <v>1</v>
      </c>
      <c r="E412" s="5" t="s">
        <v>286</v>
      </c>
      <c r="H412" t="e">
        <f>IF('Раздел 4'!#REF!&gt;='Раздел 4'!#REF!,0,1)</f>
        <v>#REF!</v>
      </c>
    </row>
    <row r="413" spans="1:8" x14ac:dyDescent="0.2">
      <c r="A413" s="50" t="e">
        <f t="shared" si="6"/>
        <v>#REF!</v>
      </c>
      <c r="B413" s="5">
        <v>7</v>
      </c>
      <c r="C413">
        <v>2</v>
      </c>
      <c r="D413">
        <v>2</v>
      </c>
      <c r="E413" s="5" t="s">
        <v>287</v>
      </c>
      <c r="H413" t="e">
        <f>IF('Раздел 4'!#REF!&gt;='Раздел 4'!#REF!,0,1)</f>
        <v>#REF!</v>
      </c>
    </row>
    <row r="414" spans="1:8" x14ac:dyDescent="0.2">
      <c r="A414" s="50" t="e">
        <f t="shared" si="6"/>
        <v>#REF!</v>
      </c>
      <c r="B414" s="5">
        <v>7</v>
      </c>
      <c r="C414">
        <v>3</v>
      </c>
      <c r="D414">
        <v>3</v>
      </c>
      <c r="E414" s="5" t="s">
        <v>288</v>
      </c>
      <c r="H414" t="e">
        <f>IF('Раздел 4'!#REF!&gt;='Раздел 4'!#REF!,0,1)</f>
        <v>#REF!</v>
      </c>
    </row>
    <row r="415" spans="1:8" x14ac:dyDescent="0.2">
      <c r="A415" s="50" t="e">
        <f t="shared" si="6"/>
        <v>#REF!</v>
      </c>
      <c r="B415" s="5">
        <v>7</v>
      </c>
      <c r="C415">
        <v>4</v>
      </c>
      <c r="D415">
        <v>4</v>
      </c>
      <c r="E415" s="5" t="s">
        <v>289</v>
      </c>
      <c r="H415" t="e">
        <f>IF('Раздел 4'!#REF!&gt;='Раздел 4'!#REF!,0,1)</f>
        <v>#REF!</v>
      </c>
    </row>
    <row r="416" spans="1:8" x14ac:dyDescent="0.2">
      <c r="A416" s="50" t="e">
        <f t="shared" si="6"/>
        <v>#REF!</v>
      </c>
      <c r="B416" s="5">
        <v>7</v>
      </c>
      <c r="C416">
        <v>5</v>
      </c>
      <c r="D416">
        <v>5</v>
      </c>
      <c r="E416" s="5" t="s">
        <v>290</v>
      </c>
      <c r="H416" t="e">
        <f>IF('Раздел 4'!#REF!&gt;='Раздел 4'!#REF!,0,1)</f>
        <v>#REF!</v>
      </c>
    </row>
    <row r="417" spans="1:8" x14ac:dyDescent="0.2">
      <c r="A417" s="50" t="e">
        <f t="shared" si="6"/>
        <v>#REF!</v>
      </c>
      <c r="B417" s="5">
        <v>7</v>
      </c>
      <c r="C417">
        <v>6</v>
      </c>
      <c r="D417">
        <v>6</v>
      </c>
      <c r="E417" s="5" t="s">
        <v>291</v>
      </c>
      <c r="H417" t="e">
        <f>IF('Раздел 4'!#REF!&gt;='Раздел 4'!O27,0,1)</f>
        <v>#REF!</v>
      </c>
    </row>
    <row r="418" spans="1:8" x14ac:dyDescent="0.2">
      <c r="A418" s="50" t="e">
        <f t="shared" si="6"/>
        <v>#REF!</v>
      </c>
      <c r="B418" s="5">
        <v>7</v>
      </c>
      <c r="C418">
        <v>7</v>
      </c>
      <c r="D418">
        <v>7</v>
      </c>
      <c r="E418" s="5" t="s">
        <v>292</v>
      </c>
      <c r="H418" t="e">
        <f>IF('Раздел 4'!#REF!&gt;='Раздел 4'!#REF!,0,1)</f>
        <v>#REF!</v>
      </c>
    </row>
    <row r="419" spans="1:8" x14ac:dyDescent="0.2">
      <c r="A419" s="50" t="e">
        <f t="shared" si="6"/>
        <v>#REF!</v>
      </c>
      <c r="B419" s="5">
        <v>7</v>
      </c>
      <c r="C419">
        <v>8</v>
      </c>
      <c r="D419">
        <v>8</v>
      </c>
      <c r="E419" s="5" t="s">
        <v>293</v>
      </c>
      <c r="H419" t="e">
        <f>IF('Раздел 4'!#REF!&gt;='Раздел 4'!#REF!,0,1)</f>
        <v>#REF!</v>
      </c>
    </row>
    <row r="420" spans="1:8" x14ac:dyDescent="0.2">
      <c r="A420" s="50" t="e">
        <f t="shared" si="6"/>
        <v>#REF!</v>
      </c>
      <c r="B420" s="5">
        <v>7</v>
      </c>
      <c r="C420">
        <v>9</v>
      </c>
      <c r="D420">
        <v>9</v>
      </c>
      <c r="E420" s="5" t="s">
        <v>294</v>
      </c>
      <c r="H420">
        <f>IF('Раздел 4'!O27&gt;='Раздел 4'!O28,0,1)</f>
        <v>1</v>
      </c>
    </row>
    <row r="421" spans="1:8" x14ac:dyDescent="0.2">
      <c r="A421" s="50" t="e">
        <f t="shared" si="6"/>
        <v>#REF!</v>
      </c>
      <c r="B421" s="5">
        <v>7</v>
      </c>
      <c r="C421">
        <v>10</v>
      </c>
      <c r="D421">
        <v>10</v>
      </c>
      <c r="E421" s="5" t="s">
        <v>295</v>
      </c>
      <c r="H421" t="e">
        <f>IF('Раздел 4'!#REF!&gt;='Раздел 4'!#REF!,0,1)</f>
        <v>#REF!</v>
      </c>
    </row>
    <row r="422" spans="1:8" x14ac:dyDescent="0.2">
      <c r="A422" s="50" t="e">
        <f t="shared" si="6"/>
        <v>#REF!</v>
      </c>
      <c r="B422" s="5">
        <v>7</v>
      </c>
      <c r="C422">
        <v>11</v>
      </c>
      <c r="D422">
        <v>11</v>
      </c>
      <c r="E422" s="5" t="s">
        <v>296</v>
      </c>
      <c r="H422">
        <f>IF(OR(AND(('Раздел 4'!O30+'Раздел 4'!O31+'Раздел 4'!O32)=0,'Раздел 4'!O29=0),AND(('Раздел 4'!O30+'Раздел 4'!O31+'Раздел 4'!O32)&gt;0,'Раздел 4'!O29&gt;0)),0,1)</f>
        <v>0</v>
      </c>
    </row>
    <row r="423" spans="1:8" x14ac:dyDescent="0.2">
      <c r="A423" s="50" t="e">
        <f t="shared" si="6"/>
        <v>#REF!</v>
      </c>
      <c r="B423" s="5">
        <v>7</v>
      </c>
      <c r="C423">
        <v>12</v>
      </c>
      <c r="D423">
        <v>12</v>
      </c>
      <c r="E423" s="5" t="s">
        <v>297</v>
      </c>
      <c r="H423">
        <f>IF(OR(AND(('Раздел 4'!O33+'Раздел 4'!O34+'Раздел 4'!O35+'Раздел 4'!O36)=0,'Раздел 4'!O29=0),AND(('Раздел 4'!O33+'Раздел 4'!O34+'Раздел 4'!O35+'Раздел 4'!O36)&gt;0,'Раздел 4'!O29&gt;0)),0,1)</f>
        <v>0</v>
      </c>
    </row>
    <row r="424" spans="1:8" x14ac:dyDescent="0.2">
      <c r="A424" s="50" t="e">
        <f t="shared" si="6"/>
        <v>#REF!</v>
      </c>
      <c r="B424" s="5">
        <v>7</v>
      </c>
      <c r="C424">
        <v>13</v>
      </c>
      <c r="D424">
        <v>13</v>
      </c>
      <c r="E424" s="5" t="s">
        <v>298</v>
      </c>
      <c r="H424">
        <f>IF(OR(AND('Раздел 4'!O26=0,'Раздел 4'!O25=0),AND('Раздел 4'!O26&gt;0,'Раздел 4'!O25&gt;0)),0,1)</f>
        <v>0</v>
      </c>
    </row>
    <row r="425" spans="1:8" x14ac:dyDescent="0.2">
      <c r="A425" s="50" t="e">
        <f t="shared" si="6"/>
        <v>#REF!</v>
      </c>
      <c r="B425" s="5">
        <v>7</v>
      </c>
      <c r="C425">
        <v>14</v>
      </c>
      <c r="D425">
        <v>14</v>
      </c>
      <c r="E425" s="5" t="s">
        <v>299</v>
      </c>
      <c r="H425" t="e">
        <f>IF(OR(AND('Раздел 4'!#REF!=0,'Раздел 4'!#REF!=0),AND('Раздел 4'!#REF!&gt;0,'Раздел 4'!#REF!&gt;0)),0,1)</f>
        <v>#REF!</v>
      </c>
    </row>
    <row r="426" spans="1:8" x14ac:dyDescent="0.2">
      <c r="A426" s="50" t="e">
        <f t="shared" si="6"/>
        <v>#REF!</v>
      </c>
      <c r="B426" s="5">
        <v>7</v>
      </c>
      <c r="C426">
        <v>15</v>
      </c>
      <c r="D426">
        <v>15</v>
      </c>
      <c r="E426" s="5" t="s">
        <v>300</v>
      </c>
      <c r="H426" t="e">
        <f>IF(OR(AND('Раздел 4'!#REF!=0,'Раздел 4'!#REF!=0),AND('Раздел 4'!#REF!&gt;0,'Раздел 4'!#REF!&gt;0)),0,1)</f>
        <v>#REF!</v>
      </c>
    </row>
    <row r="427" spans="1:8" x14ac:dyDescent="0.2">
      <c r="A427" s="50" t="e">
        <f t="shared" si="6"/>
        <v>#REF!</v>
      </c>
      <c r="B427" s="5">
        <v>7</v>
      </c>
      <c r="C427">
        <v>16</v>
      </c>
      <c r="D427">
        <v>16</v>
      </c>
      <c r="E427" s="5" t="s">
        <v>301</v>
      </c>
      <c r="H427" t="e">
        <f>IF(OR(AND('Раздел 4'!#REF!=0,'Раздел 4'!O29=0),AND('Раздел 4'!#REF!&gt;0,'Раздел 4'!O29&gt;0)),0,1)</f>
        <v>#REF!</v>
      </c>
    </row>
    <row r="428" spans="1:8" x14ac:dyDescent="0.2">
      <c r="A428" s="50" t="e">
        <f t="shared" si="6"/>
        <v>#REF!</v>
      </c>
      <c r="B428" s="5">
        <v>7</v>
      </c>
      <c r="C428">
        <v>17</v>
      </c>
      <c r="D428">
        <v>17</v>
      </c>
      <c r="E428" s="5" t="s">
        <v>302</v>
      </c>
      <c r="H428" t="e">
        <f>IF('Раздел 4'!#REF!&gt;='Раздел 4'!#REF!,0,1)</f>
        <v>#REF!</v>
      </c>
    </row>
    <row r="429" spans="1:8" x14ac:dyDescent="0.2">
      <c r="A429" s="51" t="e">
        <f t="shared" si="6"/>
        <v>#REF!</v>
      </c>
      <c r="B429" s="44">
        <v>8</v>
      </c>
      <c r="C429" s="49">
        <v>0</v>
      </c>
      <c r="D429" s="49">
        <v>0</v>
      </c>
      <c r="E429" s="44" t="e">
        <f>CONCATENATE("Количество ошибок в разделе 8: ",H429)</f>
        <v>#REF!</v>
      </c>
      <c r="F429" s="49"/>
      <c r="G429" s="49"/>
      <c r="H429" s="49" t="e">
        <f>SUM(H430:H431)</f>
        <v>#REF!</v>
      </c>
    </row>
    <row r="430" spans="1:8" x14ac:dyDescent="0.2">
      <c r="A430" s="50" t="e">
        <f t="shared" si="6"/>
        <v>#REF!</v>
      </c>
      <c r="B430" s="5">
        <v>8</v>
      </c>
      <c r="C430">
        <v>1</v>
      </c>
      <c r="D430">
        <v>1</v>
      </c>
      <c r="E430" s="5" t="s">
        <v>303</v>
      </c>
      <c r="H430" t="e">
        <f>IF(#REF!=SUM(#REF!),0,1)</f>
        <v>#REF!</v>
      </c>
    </row>
    <row r="431" spans="1:8" x14ac:dyDescent="0.2">
      <c r="A431" s="50" t="e">
        <f t="shared" si="6"/>
        <v>#REF!</v>
      </c>
      <c r="B431" s="5">
        <v>8</v>
      </c>
      <c r="C431">
        <v>2</v>
      </c>
      <c r="D431">
        <v>2</v>
      </c>
      <c r="E431" s="5" t="s">
        <v>304</v>
      </c>
      <c r="H431" t="e">
        <f>IF(#REF!=SUM(#REF!),0,1)</f>
        <v>#REF!</v>
      </c>
    </row>
    <row r="432" spans="1:8" x14ac:dyDescent="0.2">
      <c r="A432" s="51" t="e">
        <f t="shared" si="6"/>
        <v>#REF!</v>
      </c>
      <c r="B432" s="44">
        <v>9</v>
      </c>
      <c r="C432" s="49">
        <v>0</v>
      </c>
      <c r="D432" s="49">
        <v>0</v>
      </c>
      <c r="E432" s="44" t="e">
        <f>CONCATENATE("Количество ошибок в разделе 9: ",H432)</f>
        <v>#REF!</v>
      </c>
      <c r="F432" s="49"/>
      <c r="G432" s="49"/>
      <c r="H432" s="49" t="e">
        <f>SUM(H433:H440)</f>
        <v>#REF!</v>
      </c>
    </row>
    <row r="433" spans="1:8" s="53" customFormat="1" x14ac:dyDescent="0.2">
      <c r="A433" s="50" t="e">
        <f t="shared" si="6"/>
        <v>#REF!</v>
      </c>
      <c r="B433" s="54">
        <v>9</v>
      </c>
      <c r="C433" s="53">
        <v>1</v>
      </c>
      <c r="D433" s="53">
        <v>1</v>
      </c>
      <c r="E433" s="5" t="s">
        <v>305</v>
      </c>
      <c r="H433" s="53" t="e">
        <f>IF(#REF!=SUM(#REF!,#REF!,#REF!,#REF!),0,1)</f>
        <v>#REF!</v>
      </c>
    </row>
    <row r="434" spans="1:8" s="53" customFormat="1" x14ac:dyDescent="0.2">
      <c r="A434" s="50" t="e">
        <f t="shared" si="6"/>
        <v>#REF!</v>
      </c>
      <c r="B434" s="54">
        <v>9</v>
      </c>
      <c r="C434" s="53">
        <v>2</v>
      </c>
      <c r="D434" s="53">
        <v>2</v>
      </c>
      <c r="E434" s="5" t="s">
        <v>306</v>
      </c>
      <c r="H434" s="53" t="e">
        <f>IF(#REF!=SUM(#REF!,#REF!,#REF!,#REF!),0,1)</f>
        <v>#REF!</v>
      </c>
    </row>
    <row r="435" spans="1:8" s="53" customFormat="1" x14ac:dyDescent="0.2">
      <c r="A435" s="50" t="e">
        <f t="shared" si="6"/>
        <v>#REF!</v>
      </c>
      <c r="B435" s="54">
        <v>9</v>
      </c>
      <c r="C435" s="53">
        <v>3</v>
      </c>
      <c r="D435" s="53">
        <v>3</v>
      </c>
      <c r="E435" s="5" t="s">
        <v>307</v>
      </c>
      <c r="H435" s="53" t="e">
        <f>IF(#REF!=SUM(#REF!,#REF!,#REF!),0,1)</f>
        <v>#REF!</v>
      </c>
    </row>
    <row r="436" spans="1:8" s="53" customFormat="1" x14ac:dyDescent="0.2">
      <c r="A436" s="50" t="e">
        <f t="shared" si="6"/>
        <v>#REF!</v>
      </c>
      <c r="B436" s="54">
        <v>9</v>
      </c>
      <c r="C436" s="53">
        <v>4</v>
      </c>
      <c r="D436" s="53">
        <v>4</v>
      </c>
      <c r="E436" s="5" t="s">
        <v>308</v>
      </c>
      <c r="H436" s="53" t="e">
        <f>IF(#REF!=SUM(#REF!,#REF!,#REF!),0,1)</f>
        <v>#REF!</v>
      </c>
    </row>
    <row r="437" spans="1:8" s="53" customFormat="1" x14ac:dyDescent="0.2">
      <c r="A437" s="50" t="e">
        <f t="shared" si="6"/>
        <v>#REF!</v>
      </c>
      <c r="B437" s="54">
        <v>9</v>
      </c>
      <c r="C437" s="53">
        <v>5</v>
      </c>
      <c r="D437" s="53">
        <v>5</v>
      </c>
      <c r="E437" s="5" t="s">
        <v>309</v>
      </c>
      <c r="H437" s="53" t="e">
        <f>IF(#REF!=SUM(#REF!),0,1)</f>
        <v>#REF!</v>
      </c>
    </row>
    <row r="438" spans="1:8" s="53" customFormat="1" x14ac:dyDescent="0.2">
      <c r="A438" s="50" t="e">
        <f t="shared" si="6"/>
        <v>#REF!</v>
      </c>
      <c r="B438" s="54">
        <v>9</v>
      </c>
      <c r="C438" s="53">
        <v>6</v>
      </c>
      <c r="D438" s="53">
        <v>6</v>
      </c>
      <c r="E438" s="5" t="s">
        <v>310</v>
      </c>
      <c r="H438" s="53" t="e">
        <f>IF(#REF!=SUM(#REF!),0,1)</f>
        <v>#REF!</v>
      </c>
    </row>
    <row r="439" spans="1:8" s="53" customFormat="1" x14ac:dyDescent="0.2">
      <c r="A439" s="50" t="e">
        <f t="shared" si="6"/>
        <v>#REF!</v>
      </c>
      <c r="B439" s="54">
        <v>9</v>
      </c>
      <c r="C439" s="53">
        <v>7</v>
      </c>
      <c r="D439" s="53">
        <v>7</v>
      </c>
      <c r="E439" s="5" t="s">
        <v>311</v>
      </c>
      <c r="H439" s="53" t="e">
        <f>IF(#REF!=SUM(#REF!),0,1)</f>
        <v>#REF!</v>
      </c>
    </row>
    <row r="440" spans="1:8" x14ac:dyDescent="0.2">
      <c r="A440" s="50" t="e">
        <f t="shared" si="6"/>
        <v>#REF!</v>
      </c>
      <c r="B440" s="54">
        <v>9</v>
      </c>
      <c r="C440" s="53">
        <v>8</v>
      </c>
      <c r="D440" s="53">
        <v>8</v>
      </c>
      <c r="E440" s="5" t="s">
        <v>312</v>
      </c>
      <c r="H440" s="53" t="e">
        <f>IF(#REF!=SUM(#REF!),0,1)</f>
        <v>#REF!</v>
      </c>
    </row>
    <row r="441" spans="1:8" x14ac:dyDescent="0.2">
      <c r="A441" s="51" t="e">
        <f t="shared" si="6"/>
        <v>#REF!</v>
      </c>
      <c r="B441" s="44">
        <v>10</v>
      </c>
      <c r="C441" s="44">
        <v>0</v>
      </c>
      <c r="D441" s="44">
        <v>0</v>
      </c>
      <c r="E441" s="44" t="e">
        <f>CONCATENATE("Межраздельный контроль: ",H441)</f>
        <v>#REF!</v>
      </c>
      <c r="F441" s="44"/>
      <c r="G441" s="44"/>
      <c r="H441" s="44" t="e">
        <f>SUM(H442:H445)</f>
        <v>#REF!</v>
      </c>
    </row>
    <row r="442" spans="1:8" x14ac:dyDescent="0.2">
      <c r="A442" s="50" t="e">
        <f t="shared" si="6"/>
        <v>#REF!</v>
      </c>
      <c r="B442" s="5">
        <v>10</v>
      </c>
      <c r="C442">
        <v>1</v>
      </c>
      <c r="D442">
        <v>1</v>
      </c>
      <c r="E442" s="5" t="s">
        <v>315</v>
      </c>
      <c r="H442" t="e">
        <f>IF(#REF!&lt;=SUM('Раздел 2'!R27,#REF!),0,1)</f>
        <v>#REF!</v>
      </c>
    </row>
    <row r="443" spans="1:8" x14ac:dyDescent="0.2">
      <c r="A443" s="50" t="e">
        <f t="shared" si="6"/>
        <v>#REF!</v>
      </c>
      <c r="B443" s="5">
        <v>10</v>
      </c>
      <c r="C443">
        <v>2</v>
      </c>
      <c r="D443">
        <v>2</v>
      </c>
      <c r="E443" s="5" t="s">
        <v>313</v>
      </c>
      <c r="H443" t="e">
        <f>IF('Раздел 2'!R27&gt;='Раздел 4'!#REF!,0,1)</f>
        <v>#REF!</v>
      </c>
    </row>
    <row r="444" spans="1:8" x14ac:dyDescent="0.2">
      <c r="A444" s="50" t="e">
        <f t="shared" si="6"/>
        <v>#REF!</v>
      </c>
      <c r="B444" s="5">
        <v>10</v>
      </c>
      <c r="C444">
        <v>3</v>
      </c>
      <c r="D444">
        <v>3</v>
      </c>
      <c r="E444" s="5" t="s">
        <v>314</v>
      </c>
    </row>
    <row r="445" spans="1:8" x14ac:dyDescent="0.2">
      <c r="A445" s="50" t="e">
        <f t="shared" si="6"/>
        <v>#REF!</v>
      </c>
      <c r="B445" s="5">
        <v>10</v>
      </c>
      <c r="C445">
        <v>4</v>
      </c>
      <c r="D445">
        <v>4</v>
      </c>
      <c r="E445" s="5" t="s">
        <v>32</v>
      </c>
      <c r="H445" t="e">
        <f>IF(#REF!-#REF!=SUM(#REF!,#REF!),0,1)</f>
        <v>#REF!</v>
      </c>
    </row>
    <row r="446" spans="1:8" x14ac:dyDescent="0.2">
      <c r="A446" s="47" t="s">
        <v>435</v>
      </c>
    </row>
  </sheetData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</vt:i4>
      </vt:variant>
    </vt:vector>
  </HeadingPairs>
  <TitlesOfParts>
    <vt:vector size="28" baseType="lpstr">
      <vt:lpstr>Раздел 1</vt:lpstr>
      <vt:lpstr>Раздел 2</vt:lpstr>
      <vt:lpstr>Раздел 3</vt:lpstr>
      <vt:lpstr>Раздел 4</vt:lpstr>
      <vt:lpstr>Справка 1</vt:lpstr>
      <vt:lpstr>Справка 2</vt:lpstr>
      <vt:lpstr>Справка 3</vt:lpstr>
      <vt:lpstr>Флак</vt:lpstr>
      <vt:lpstr>Spravochnik</vt:lpstr>
      <vt:lpstr>Раздел 5</vt:lpstr>
      <vt:lpstr>Data_Adr</vt:lpstr>
      <vt:lpstr>data_r_1</vt:lpstr>
      <vt:lpstr>data_r_10</vt:lpstr>
      <vt:lpstr>data_r_11</vt:lpstr>
      <vt:lpstr>data_r_12</vt:lpstr>
      <vt:lpstr>data_r_2</vt:lpstr>
      <vt:lpstr>data_r_6</vt:lpstr>
      <vt:lpstr>data_r_7</vt:lpstr>
      <vt:lpstr>razdel_01</vt:lpstr>
      <vt:lpstr>razdel_02</vt:lpstr>
      <vt:lpstr>razdel_06</vt:lpstr>
      <vt:lpstr>razdel_07</vt:lpstr>
      <vt:lpstr>razdel_10</vt:lpstr>
      <vt:lpstr>razdel_11</vt:lpstr>
      <vt:lpstr>razdel_12</vt:lpstr>
      <vt:lpstr>T_Check</vt:lpstr>
      <vt:lpstr>Verificationcheck</vt:lpstr>
      <vt:lpstr>'Раздел 3'!Заголовки_для_печати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Соломеин</dc:creator>
  <cp:lastModifiedBy>Student</cp:lastModifiedBy>
  <cp:lastPrinted>2015-01-15T08:39:25Z</cp:lastPrinted>
  <dcterms:created xsi:type="dcterms:W3CDTF">2009-09-17T07:17:02Z</dcterms:created>
  <dcterms:modified xsi:type="dcterms:W3CDTF">2015-01-21T05:56:36Z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10.01.001.44.24.318</vt:lpwstr>
  </property>
</Properties>
</file>